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QS-FS-STE-005\Users1\RHildebrand\Home\Hildebrand Documents\Standard Rates &amp; GSA Vehicle Rates\Published Inst &amp; Workbooks\"/>
    </mc:Choice>
  </mc:AlternateContent>
  <bookViews>
    <workbookView xWindow="-120" yWindow="825" windowWidth="24240" windowHeight="12405" tabRatio="588" activeTab="3"/>
  </bookViews>
  <sheets>
    <sheet name="User's Guide" sheetId="43" r:id="rId1"/>
    <sheet name="Project_Summary" sheetId="40" r:id="rId2"/>
    <sheet name="Daily Summary" sheetId="39" r:id="rId3"/>
    <sheet name="day1" sheetId="45" r:id="rId4"/>
    <sheet name="day2" sheetId="13" r:id="rId5"/>
    <sheet name="day3" sheetId="12" r:id="rId6"/>
    <sheet name="day4" sheetId="11" r:id="rId7"/>
    <sheet name="day5" sheetId="10" r:id="rId8"/>
    <sheet name="day6" sheetId="9" r:id="rId9"/>
    <sheet name="day7" sheetId="14" r:id="rId10"/>
    <sheet name="rate" sheetId="41" r:id="rId11"/>
    <sheet name=" blank day" sheetId="8" r:id="rId12"/>
    <sheet name="Module1" sheetId="5" state="veryHidden" r:id="rId13"/>
  </sheets>
  <definedNames>
    <definedName name="_xlnm._FilterDatabase" localSheetId="3" hidden="1">'day1'!#REF!</definedName>
    <definedName name="Personnel">rate!$F$4:$F$71</definedName>
    <definedName name="_xlnm.Print_Area" localSheetId="3">'day1'!$A$1:$I$165</definedName>
    <definedName name="_xlnm.Print_Area" localSheetId="4">'day2'!$A$1:$I$165</definedName>
    <definedName name="_xlnm.Print_Area" localSheetId="5">'day3'!$A$1:$I$165</definedName>
    <definedName name="_xlnm.Print_Area" localSheetId="6">'day4'!$A$1:$I$165</definedName>
    <definedName name="_xlnm.Print_Area" localSheetId="7">'day5'!$A$1:$I$165</definedName>
    <definedName name="_xlnm.Print_Area" localSheetId="8">'day6'!$A$1:$I$165</definedName>
    <definedName name="_xlnm.Print_Area" localSheetId="9">'day7'!$A$1:$I$165</definedName>
    <definedName name="_xlnm.Print_Area" localSheetId="1">Project_Summary!$A$1:$G$46</definedName>
    <definedName name="_xlnm.Print_Area" localSheetId="10">rate!$A$1:$G$126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4" i="39" l="1"/>
  <c r="E65" i="13"/>
  <c r="E64" i="14"/>
  <c r="E65" i="14"/>
  <c r="E64" i="13"/>
  <c r="C64" i="13"/>
  <c r="E63" i="13"/>
  <c r="C63" i="13"/>
  <c r="E62" i="13"/>
  <c r="C62" i="13"/>
  <c r="E61" i="13"/>
  <c r="C61" i="13"/>
  <c r="C65" i="13"/>
  <c r="C65" i="14"/>
  <c r="C64" i="14"/>
  <c r="E63" i="14"/>
  <c r="C63" i="14"/>
  <c r="E62" i="14"/>
  <c r="C62" i="14"/>
  <c r="E61" i="14"/>
  <c r="C61" i="14"/>
  <c r="E65" i="9"/>
  <c r="C65" i="9"/>
  <c r="E64" i="9"/>
  <c r="C64" i="9"/>
  <c r="E63" i="9"/>
  <c r="C63" i="9"/>
  <c r="E62" i="9"/>
  <c r="C62" i="9"/>
  <c r="C61" i="9"/>
  <c r="E61" i="9"/>
  <c r="E65" i="10"/>
  <c r="C65" i="10"/>
  <c r="E64" i="10"/>
  <c r="C64" i="10"/>
  <c r="E63" i="10"/>
  <c r="C63" i="10"/>
  <c r="E62" i="10"/>
  <c r="C62" i="10"/>
  <c r="E61" i="10"/>
  <c r="C61" i="10"/>
  <c r="E65" i="11"/>
  <c r="C65" i="11"/>
  <c r="E64" i="11"/>
  <c r="C64" i="11"/>
  <c r="E63" i="11"/>
  <c r="C63" i="11"/>
  <c r="E62" i="11"/>
  <c r="C62" i="11"/>
  <c r="C61" i="11"/>
  <c r="C65" i="12"/>
  <c r="E65" i="12"/>
  <c r="E64" i="12"/>
  <c r="C64" i="12"/>
  <c r="E63" i="12"/>
  <c r="C63" i="12"/>
  <c r="E62" i="12"/>
  <c r="E61" i="12"/>
  <c r="C61" i="12"/>
  <c r="C62" i="12"/>
  <c r="E64" i="45" l="1"/>
  <c r="C64" i="45"/>
  <c r="E62" i="45"/>
  <c r="C63" i="45"/>
  <c r="C62" i="45"/>
  <c r="E61" i="45"/>
  <c r="C61" i="45"/>
  <c r="E65" i="45"/>
  <c r="C65" i="45"/>
  <c r="D31" i="12" l="1"/>
  <c r="F31" i="12"/>
  <c r="G31" i="12" s="1"/>
  <c r="D32" i="12"/>
  <c r="F32" i="12"/>
  <c r="G32" i="12" s="1"/>
  <c r="D33" i="12"/>
  <c r="F33" i="12"/>
  <c r="G33" i="12" s="1"/>
  <c r="D34" i="12"/>
  <c r="F34" i="12"/>
  <c r="G34" i="12" s="1"/>
  <c r="D35" i="12"/>
  <c r="F35" i="12"/>
  <c r="G35" i="12" s="1"/>
  <c r="D31" i="11"/>
  <c r="F31" i="11"/>
  <c r="G31" i="11" s="1"/>
  <c r="F35" i="9"/>
  <c r="G35" i="9" s="1"/>
  <c r="D35" i="9"/>
  <c r="F34" i="9"/>
  <c r="G34" i="9" s="1"/>
  <c r="D34" i="9"/>
  <c r="F33" i="9"/>
  <c r="G33" i="9" s="1"/>
  <c r="D33" i="9"/>
  <c r="F32" i="9"/>
  <c r="G32" i="9" s="1"/>
  <c r="D32" i="9"/>
  <c r="F31" i="9"/>
  <c r="G31" i="9" s="1"/>
  <c r="D31" i="9"/>
  <c r="F35" i="10"/>
  <c r="G35" i="10" s="1"/>
  <c r="D35" i="10"/>
  <c r="F34" i="10"/>
  <c r="G34" i="10" s="1"/>
  <c r="D34" i="10"/>
  <c r="F33" i="10"/>
  <c r="G33" i="10" s="1"/>
  <c r="D33" i="10"/>
  <c r="F32" i="10"/>
  <c r="G32" i="10" s="1"/>
  <c r="D32" i="10"/>
  <c r="F31" i="10"/>
  <c r="G31" i="10" s="1"/>
  <c r="D31" i="10"/>
  <c r="F35" i="11"/>
  <c r="G35" i="11" s="1"/>
  <c r="D35" i="11"/>
  <c r="F34" i="11"/>
  <c r="G34" i="11" s="1"/>
  <c r="D34" i="11"/>
  <c r="F33" i="11"/>
  <c r="G33" i="11" s="1"/>
  <c r="D33" i="11"/>
  <c r="F32" i="11"/>
  <c r="G32" i="11" s="1"/>
  <c r="D32" i="11"/>
  <c r="G37" i="9" l="1"/>
  <c r="D16" i="39" s="1"/>
  <c r="G37" i="10"/>
  <c r="D15" i="39" s="1"/>
  <c r="G37" i="11"/>
  <c r="D14" i="39" s="1"/>
  <c r="G37" i="12"/>
  <c r="H25" i="14"/>
  <c r="H24" i="14"/>
  <c r="H23" i="14"/>
  <c r="H22" i="14"/>
  <c r="H21" i="14"/>
  <c r="H20" i="14"/>
  <c r="H19" i="14"/>
  <c r="H18" i="14"/>
  <c r="H17" i="14"/>
  <c r="H16" i="14"/>
  <c r="H15" i="14"/>
  <c r="H14" i="14"/>
  <c r="H13" i="14"/>
  <c r="H12" i="14"/>
  <c r="H11" i="14"/>
  <c r="H10" i="14"/>
  <c r="H9" i="14"/>
  <c r="H8" i="14"/>
  <c r="H25" i="9"/>
  <c r="H24" i="9"/>
  <c r="H23" i="9"/>
  <c r="H22" i="9"/>
  <c r="H21" i="9"/>
  <c r="H20" i="9"/>
  <c r="H19" i="9"/>
  <c r="H18" i="9"/>
  <c r="H17" i="9"/>
  <c r="H16" i="9"/>
  <c r="H15" i="9"/>
  <c r="H14" i="9"/>
  <c r="H13" i="9"/>
  <c r="H12" i="9"/>
  <c r="H11" i="9"/>
  <c r="H10" i="9"/>
  <c r="H9" i="9"/>
  <c r="H8" i="9"/>
  <c r="H25" i="10"/>
  <c r="H24" i="10"/>
  <c r="H23" i="10"/>
  <c r="H22" i="10"/>
  <c r="H21" i="10"/>
  <c r="H20" i="10"/>
  <c r="H19" i="10"/>
  <c r="H18" i="10"/>
  <c r="H17" i="10"/>
  <c r="H16" i="10"/>
  <c r="H15" i="10"/>
  <c r="H14" i="10"/>
  <c r="H13" i="10"/>
  <c r="H12" i="10"/>
  <c r="H11" i="10"/>
  <c r="H10" i="10"/>
  <c r="H9" i="10"/>
  <c r="H8" i="10"/>
  <c r="H25" i="11"/>
  <c r="H24" i="11"/>
  <c r="H23" i="11"/>
  <c r="H22" i="11"/>
  <c r="H21" i="11"/>
  <c r="H20" i="11"/>
  <c r="H19" i="11"/>
  <c r="H18" i="11"/>
  <c r="H17" i="11"/>
  <c r="H16" i="11"/>
  <c r="H15" i="11"/>
  <c r="H14" i="11"/>
  <c r="H13" i="11"/>
  <c r="H12" i="11"/>
  <c r="H11" i="11"/>
  <c r="H10" i="11"/>
  <c r="H9" i="11"/>
  <c r="H8" i="11"/>
  <c r="H25" i="12"/>
  <c r="H24" i="12"/>
  <c r="H23" i="12"/>
  <c r="H22" i="12"/>
  <c r="H21" i="12"/>
  <c r="H20" i="12"/>
  <c r="H19" i="12"/>
  <c r="H18" i="12"/>
  <c r="H17" i="12"/>
  <c r="H16" i="12"/>
  <c r="H15" i="12"/>
  <c r="H14" i="12"/>
  <c r="H13" i="12"/>
  <c r="H12" i="12"/>
  <c r="H11" i="12"/>
  <c r="H10" i="12"/>
  <c r="H9" i="12"/>
  <c r="H8" i="12"/>
  <c r="H25" i="13"/>
  <c r="H24" i="13"/>
  <c r="H23" i="13"/>
  <c r="H22" i="13"/>
  <c r="H21" i="13"/>
  <c r="H20" i="13"/>
  <c r="H19" i="13"/>
  <c r="H18" i="13"/>
  <c r="H17" i="13"/>
  <c r="H16" i="13"/>
  <c r="H15" i="13"/>
  <c r="H14" i="13"/>
  <c r="H13" i="13"/>
  <c r="H12" i="13"/>
  <c r="H11" i="13"/>
  <c r="H10" i="13"/>
  <c r="H9" i="13"/>
  <c r="H8" i="13"/>
  <c r="H25" i="45"/>
  <c r="H24" i="45"/>
  <c r="H23" i="45"/>
  <c r="H22" i="45"/>
  <c r="H21" i="45"/>
  <c r="H20" i="45"/>
  <c r="H19" i="45"/>
  <c r="H18" i="45"/>
  <c r="H17" i="45"/>
  <c r="H16" i="45"/>
  <c r="H15" i="45"/>
  <c r="H14" i="45"/>
  <c r="H13" i="45"/>
  <c r="H12" i="45"/>
  <c r="H11" i="45"/>
  <c r="H10" i="45"/>
  <c r="H8" i="45"/>
  <c r="H9" i="45"/>
  <c r="D13" i="39" l="1"/>
  <c r="E55" i="14"/>
  <c r="E54" i="14"/>
  <c r="E53" i="14"/>
  <c r="E52" i="14"/>
  <c r="E51" i="14"/>
  <c r="C55" i="14"/>
  <c r="C54" i="14"/>
  <c r="C53" i="14"/>
  <c r="C52" i="14"/>
  <c r="C51" i="14"/>
  <c r="F35" i="14"/>
  <c r="F34" i="14"/>
  <c r="F33" i="14"/>
  <c r="F32" i="14"/>
  <c r="F31" i="14"/>
  <c r="D35" i="14"/>
  <c r="D34" i="14"/>
  <c r="D33" i="14"/>
  <c r="D32" i="14"/>
  <c r="D31" i="14"/>
  <c r="E55" i="9"/>
  <c r="E54" i="9"/>
  <c r="E53" i="9"/>
  <c r="E52" i="9"/>
  <c r="E51" i="9"/>
  <c r="C55" i="9"/>
  <c r="C54" i="9"/>
  <c r="C53" i="9"/>
  <c r="C52" i="9"/>
  <c r="C51" i="9"/>
  <c r="E55" i="10"/>
  <c r="E54" i="10"/>
  <c r="E53" i="10"/>
  <c r="E52" i="10"/>
  <c r="E51" i="10"/>
  <c r="C55" i="10"/>
  <c r="C54" i="10"/>
  <c r="C53" i="10"/>
  <c r="C52" i="10"/>
  <c r="C51" i="10"/>
  <c r="E55" i="11"/>
  <c r="E54" i="11"/>
  <c r="E53" i="11"/>
  <c r="E52" i="11"/>
  <c r="E51" i="11"/>
  <c r="C55" i="11"/>
  <c r="C54" i="11"/>
  <c r="C53" i="11"/>
  <c r="C52" i="11"/>
  <c r="C51" i="11"/>
  <c r="E55" i="12"/>
  <c r="E54" i="12"/>
  <c r="E53" i="12"/>
  <c r="E52" i="12"/>
  <c r="E51" i="12"/>
  <c r="C55" i="12"/>
  <c r="C54" i="12"/>
  <c r="C53" i="12"/>
  <c r="C52" i="12"/>
  <c r="C51" i="12"/>
  <c r="E55" i="13"/>
  <c r="E54" i="13"/>
  <c r="E53" i="13"/>
  <c r="E52" i="13"/>
  <c r="E51" i="13"/>
  <c r="C55" i="13"/>
  <c r="C54" i="13"/>
  <c r="C53" i="13"/>
  <c r="C52" i="13"/>
  <c r="C51" i="13"/>
  <c r="F35" i="13"/>
  <c r="F34" i="13"/>
  <c r="F33" i="13"/>
  <c r="F32" i="13"/>
  <c r="F31" i="13"/>
  <c r="D35" i="13"/>
  <c r="D34" i="13"/>
  <c r="D33" i="13"/>
  <c r="D32" i="13"/>
  <c r="D31" i="13"/>
  <c r="F78" i="45"/>
  <c r="F35" i="45"/>
  <c r="F34" i="45"/>
  <c r="F33" i="45"/>
  <c r="F32" i="45"/>
  <c r="F31" i="45"/>
  <c r="D35" i="45"/>
  <c r="D34" i="45"/>
  <c r="D33" i="45"/>
  <c r="D31" i="45"/>
  <c r="D32" i="45"/>
  <c r="E83" i="14" l="1"/>
  <c r="H83" i="14" s="1"/>
  <c r="C83" i="14"/>
  <c r="F82" i="14"/>
  <c r="H82" i="14" s="1"/>
  <c r="C82" i="14"/>
  <c r="E81" i="14"/>
  <c r="H81" i="14" s="1"/>
  <c r="C81" i="14"/>
  <c r="F80" i="14"/>
  <c r="H80" i="14" s="1"/>
  <c r="C80" i="14"/>
  <c r="E79" i="14"/>
  <c r="H79" i="14" s="1"/>
  <c r="C79" i="14"/>
  <c r="F78" i="14"/>
  <c r="H78" i="14" s="1"/>
  <c r="C78" i="14"/>
  <c r="E83" i="9"/>
  <c r="H83" i="9" s="1"/>
  <c r="C83" i="9"/>
  <c r="F82" i="9"/>
  <c r="H82" i="9" s="1"/>
  <c r="C82" i="9"/>
  <c r="E81" i="9"/>
  <c r="H81" i="9" s="1"/>
  <c r="C81" i="9"/>
  <c r="F80" i="9"/>
  <c r="H80" i="9" s="1"/>
  <c r="C80" i="9"/>
  <c r="E79" i="9"/>
  <c r="H79" i="9" s="1"/>
  <c r="C79" i="9"/>
  <c r="F78" i="9"/>
  <c r="H78" i="9" s="1"/>
  <c r="C78" i="9"/>
  <c r="E83" i="10"/>
  <c r="H83" i="10" s="1"/>
  <c r="C83" i="10"/>
  <c r="F82" i="10"/>
  <c r="H82" i="10" s="1"/>
  <c r="C82" i="10"/>
  <c r="E81" i="10"/>
  <c r="H81" i="10" s="1"/>
  <c r="C81" i="10"/>
  <c r="F80" i="10"/>
  <c r="H80" i="10" s="1"/>
  <c r="C80" i="10"/>
  <c r="E79" i="10"/>
  <c r="H79" i="10" s="1"/>
  <c r="C79" i="10"/>
  <c r="F78" i="10"/>
  <c r="H78" i="10" s="1"/>
  <c r="C78" i="10"/>
  <c r="E83" i="11"/>
  <c r="H83" i="11" s="1"/>
  <c r="C83" i="11"/>
  <c r="F82" i="11"/>
  <c r="H82" i="11" s="1"/>
  <c r="C82" i="11"/>
  <c r="E81" i="11"/>
  <c r="H81" i="11" s="1"/>
  <c r="C81" i="11"/>
  <c r="F80" i="11"/>
  <c r="H80" i="11" s="1"/>
  <c r="C80" i="11"/>
  <c r="E79" i="11"/>
  <c r="H79" i="11" s="1"/>
  <c r="C79" i="11"/>
  <c r="F78" i="11"/>
  <c r="H78" i="11" s="1"/>
  <c r="C78" i="11"/>
  <c r="E83" i="12"/>
  <c r="H83" i="12" s="1"/>
  <c r="C83" i="12"/>
  <c r="F82" i="12"/>
  <c r="H82" i="12" s="1"/>
  <c r="C82" i="12"/>
  <c r="E81" i="12"/>
  <c r="H81" i="12" s="1"/>
  <c r="C81" i="12"/>
  <c r="F80" i="12"/>
  <c r="H80" i="12" s="1"/>
  <c r="C80" i="12"/>
  <c r="E79" i="12"/>
  <c r="H79" i="12" s="1"/>
  <c r="C79" i="12"/>
  <c r="F78" i="12"/>
  <c r="H78" i="12" s="1"/>
  <c r="C78" i="12"/>
  <c r="E83" i="13"/>
  <c r="H83" i="13" s="1"/>
  <c r="C83" i="13"/>
  <c r="F82" i="13"/>
  <c r="H82" i="13" s="1"/>
  <c r="C82" i="13"/>
  <c r="E81" i="13"/>
  <c r="H81" i="13" s="1"/>
  <c r="C81" i="13"/>
  <c r="F80" i="13"/>
  <c r="H80" i="13" s="1"/>
  <c r="C80" i="13"/>
  <c r="E79" i="13"/>
  <c r="H79" i="13" s="1"/>
  <c r="C79" i="13"/>
  <c r="F78" i="13"/>
  <c r="H78" i="13" s="1"/>
  <c r="C78" i="13"/>
  <c r="F82" i="45"/>
  <c r="F80" i="45"/>
  <c r="C83" i="45"/>
  <c r="C82" i="45"/>
  <c r="C81" i="45"/>
  <c r="C80" i="45"/>
  <c r="C79" i="45"/>
  <c r="H85" i="11" l="1"/>
  <c r="H85" i="12"/>
  <c r="H85" i="14"/>
  <c r="H85" i="9"/>
  <c r="H85" i="10"/>
  <c r="H85" i="13"/>
  <c r="C55" i="45"/>
  <c r="C54" i="45"/>
  <c r="C53" i="45"/>
  <c r="C52" i="45"/>
  <c r="C51" i="45"/>
  <c r="E55" i="45"/>
  <c r="E54" i="45"/>
  <c r="E53" i="45"/>
  <c r="E52" i="45"/>
  <c r="E51" i="45"/>
  <c r="I13" i="39" l="1"/>
  <c r="G35" i="14"/>
  <c r="G34" i="14"/>
  <c r="G33" i="14"/>
  <c r="G32" i="14"/>
  <c r="G31" i="14"/>
  <c r="G35" i="13"/>
  <c r="G34" i="13"/>
  <c r="G33" i="13"/>
  <c r="G32" i="13"/>
  <c r="G31" i="13"/>
  <c r="E83" i="45" l="1"/>
  <c r="E81" i="45"/>
  <c r="E79" i="45"/>
  <c r="B4" i="13" l="1"/>
  <c r="B4" i="12" s="1"/>
  <c r="B4" i="11" s="1"/>
  <c r="B4" i="10" s="1"/>
  <c r="B4" i="9" s="1"/>
  <c r="B4" i="14" s="1"/>
  <c r="C78" i="45" l="1"/>
  <c r="G74" i="14" l="1"/>
  <c r="F65" i="14"/>
  <c r="F64" i="14"/>
  <c r="F63" i="14"/>
  <c r="F62" i="14"/>
  <c r="F61" i="14"/>
  <c r="F55" i="14"/>
  <c r="F54" i="14"/>
  <c r="F53" i="14"/>
  <c r="F52" i="14"/>
  <c r="F51" i="14"/>
  <c r="F45" i="14"/>
  <c r="G45" i="14" s="1"/>
  <c r="D45" i="14"/>
  <c r="F44" i="14"/>
  <c r="G44" i="14" s="1"/>
  <c r="D44" i="14"/>
  <c r="F43" i="14"/>
  <c r="G43" i="14" s="1"/>
  <c r="D43" i="14"/>
  <c r="F42" i="14"/>
  <c r="G42" i="14" s="1"/>
  <c r="D42" i="14"/>
  <c r="F41" i="14"/>
  <c r="G41" i="14" s="1"/>
  <c r="D41" i="14"/>
  <c r="I25" i="14"/>
  <c r="I24" i="14"/>
  <c r="I23" i="14"/>
  <c r="I22" i="14"/>
  <c r="I21" i="14"/>
  <c r="I20" i="14"/>
  <c r="I19" i="14"/>
  <c r="I18" i="14"/>
  <c r="I17" i="14"/>
  <c r="I16" i="14"/>
  <c r="I15" i="14"/>
  <c r="I14" i="14"/>
  <c r="I13" i="14"/>
  <c r="I12" i="14"/>
  <c r="I11" i="14"/>
  <c r="I10" i="14"/>
  <c r="I9" i="14"/>
  <c r="I8" i="14"/>
  <c r="G74" i="9"/>
  <c r="F65" i="9"/>
  <c r="F64" i="9"/>
  <c r="F63" i="9"/>
  <c r="F62" i="9"/>
  <c r="F61" i="9"/>
  <c r="F55" i="9"/>
  <c r="F54" i="9"/>
  <c r="F53" i="9"/>
  <c r="F52" i="9"/>
  <c r="F51" i="9"/>
  <c r="F45" i="9"/>
  <c r="G45" i="9" s="1"/>
  <c r="D45" i="9"/>
  <c r="F44" i="9"/>
  <c r="G44" i="9" s="1"/>
  <c r="D44" i="9"/>
  <c r="F43" i="9"/>
  <c r="G43" i="9" s="1"/>
  <c r="D43" i="9"/>
  <c r="F42" i="9"/>
  <c r="G42" i="9" s="1"/>
  <c r="D42" i="9"/>
  <c r="F41" i="9"/>
  <c r="G41" i="9" s="1"/>
  <c r="D41" i="9"/>
  <c r="I25" i="9"/>
  <c r="I24" i="9"/>
  <c r="I23" i="9"/>
  <c r="I22" i="9"/>
  <c r="I21" i="9"/>
  <c r="I20" i="9"/>
  <c r="I19" i="9"/>
  <c r="I18" i="9"/>
  <c r="I17" i="9"/>
  <c r="I16" i="9"/>
  <c r="I15" i="9"/>
  <c r="I14" i="9"/>
  <c r="I13" i="9"/>
  <c r="I12" i="9"/>
  <c r="I11" i="9"/>
  <c r="I10" i="9"/>
  <c r="I9" i="9"/>
  <c r="I8" i="9"/>
  <c r="G74" i="10"/>
  <c r="F65" i="10"/>
  <c r="F64" i="10"/>
  <c r="F63" i="10"/>
  <c r="F62" i="10"/>
  <c r="F61" i="10"/>
  <c r="F55" i="10"/>
  <c r="F54" i="10"/>
  <c r="F53" i="10"/>
  <c r="F52" i="10"/>
  <c r="F51" i="10"/>
  <c r="F45" i="10"/>
  <c r="G45" i="10" s="1"/>
  <c r="D45" i="10"/>
  <c r="F44" i="10"/>
  <c r="G44" i="10" s="1"/>
  <c r="D44" i="10"/>
  <c r="F43" i="10"/>
  <c r="G43" i="10" s="1"/>
  <c r="D43" i="10"/>
  <c r="F42" i="10"/>
  <c r="G42" i="10" s="1"/>
  <c r="D42" i="10"/>
  <c r="F41" i="10"/>
  <c r="G41" i="10" s="1"/>
  <c r="D41" i="10"/>
  <c r="I25" i="10"/>
  <c r="I24" i="10"/>
  <c r="I23" i="10"/>
  <c r="I22" i="10"/>
  <c r="I21" i="10"/>
  <c r="I20" i="10"/>
  <c r="I19" i="10"/>
  <c r="I18" i="10"/>
  <c r="I17" i="10"/>
  <c r="I16" i="10"/>
  <c r="I15" i="10"/>
  <c r="I14" i="10"/>
  <c r="I13" i="10"/>
  <c r="I12" i="10"/>
  <c r="I11" i="10"/>
  <c r="I10" i="10"/>
  <c r="I9" i="10"/>
  <c r="I8" i="10"/>
  <c r="G74" i="11"/>
  <c r="F65" i="11"/>
  <c r="F64" i="11"/>
  <c r="F63" i="11"/>
  <c r="F62" i="11"/>
  <c r="E61" i="11"/>
  <c r="F61" i="11" s="1"/>
  <c r="F55" i="11"/>
  <c r="F54" i="11"/>
  <c r="F53" i="11"/>
  <c r="F52" i="11"/>
  <c r="F51" i="11"/>
  <c r="F45" i="11"/>
  <c r="G45" i="11" s="1"/>
  <c r="D45" i="11"/>
  <c r="F44" i="11"/>
  <c r="G44" i="11" s="1"/>
  <c r="D44" i="11"/>
  <c r="F43" i="11"/>
  <c r="G43" i="11" s="1"/>
  <c r="D43" i="11"/>
  <c r="F42" i="11"/>
  <c r="G42" i="11" s="1"/>
  <c r="D42" i="11"/>
  <c r="F41" i="11"/>
  <c r="G41" i="11" s="1"/>
  <c r="D41" i="11"/>
  <c r="I25" i="11"/>
  <c r="I24" i="11"/>
  <c r="I23" i="11"/>
  <c r="I22" i="11"/>
  <c r="I21" i="11"/>
  <c r="I20" i="11"/>
  <c r="I19" i="11"/>
  <c r="I18" i="11"/>
  <c r="I17" i="11"/>
  <c r="I16" i="11"/>
  <c r="I15" i="11"/>
  <c r="I14" i="11"/>
  <c r="I13" i="11"/>
  <c r="I12" i="11"/>
  <c r="I11" i="11"/>
  <c r="I10" i="11"/>
  <c r="I9" i="11"/>
  <c r="I8" i="11"/>
  <c r="G74" i="12"/>
  <c r="H13" i="39" s="1"/>
  <c r="F65" i="12"/>
  <c r="F64" i="12"/>
  <c r="F63" i="12"/>
  <c r="F62" i="12"/>
  <c r="F61" i="12"/>
  <c r="F55" i="12"/>
  <c r="F54" i="12"/>
  <c r="F53" i="12"/>
  <c r="F52" i="12"/>
  <c r="F51" i="12"/>
  <c r="F45" i="12"/>
  <c r="G45" i="12" s="1"/>
  <c r="D45" i="12"/>
  <c r="F44" i="12"/>
  <c r="G44" i="12" s="1"/>
  <c r="D44" i="12"/>
  <c r="F43" i="12"/>
  <c r="G43" i="12" s="1"/>
  <c r="D43" i="12"/>
  <c r="F42" i="12"/>
  <c r="G42" i="12" s="1"/>
  <c r="D42" i="12"/>
  <c r="F41" i="12"/>
  <c r="G41" i="12" s="1"/>
  <c r="D41" i="12"/>
  <c r="I25" i="12"/>
  <c r="I24" i="12"/>
  <c r="I23" i="12"/>
  <c r="I22" i="12"/>
  <c r="I21" i="12"/>
  <c r="I20" i="12"/>
  <c r="I19" i="12"/>
  <c r="I18" i="12"/>
  <c r="I17" i="12"/>
  <c r="I16" i="12"/>
  <c r="I15" i="12"/>
  <c r="I14" i="12"/>
  <c r="I13" i="12"/>
  <c r="I12" i="12"/>
  <c r="I11" i="12"/>
  <c r="I10" i="12"/>
  <c r="I9" i="12"/>
  <c r="I8" i="12"/>
  <c r="G74" i="13"/>
  <c r="F65" i="13"/>
  <c r="F64" i="13"/>
  <c r="F63" i="13"/>
  <c r="F62" i="13"/>
  <c r="F61" i="13"/>
  <c r="F55" i="13"/>
  <c r="F54" i="13"/>
  <c r="F53" i="13"/>
  <c r="F52" i="13"/>
  <c r="F51" i="13"/>
  <c r="F45" i="13"/>
  <c r="G45" i="13" s="1"/>
  <c r="D45" i="13"/>
  <c r="F44" i="13"/>
  <c r="G44" i="13" s="1"/>
  <c r="D44" i="13"/>
  <c r="F43" i="13"/>
  <c r="G43" i="13" s="1"/>
  <c r="D43" i="13"/>
  <c r="F42" i="13"/>
  <c r="G42" i="13" s="1"/>
  <c r="D42" i="13"/>
  <c r="F41" i="13"/>
  <c r="G41" i="13" s="1"/>
  <c r="D41" i="13"/>
  <c r="I25" i="13"/>
  <c r="I24" i="13"/>
  <c r="I23" i="13"/>
  <c r="I22" i="13"/>
  <c r="I21" i="13"/>
  <c r="I20" i="13"/>
  <c r="I19" i="13"/>
  <c r="I18" i="13"/>
  <c r="I17" i="13"/>
  <c r="I16" i="13"/>
  <c r="I15" i="13"/>
  <c r="I14" i="13"/>
  <c r="I13" i="13"/>
  <c r="I12" i="13"/>
  <c r="I11" i="13"/>
  <c r="I10" i="13"/>
  <c r="I9" i="13"/>
  <c r="I8" i="13"/>
  <c r="I27" i="12" l="1"/>
  <c r="G162" i="12" s="1"/>
  <c r="F67" i="11"/>
  <c r="G47" i="11"/>
  <c r="I27" i="13"/>
  <c r="F67" i="13"/>
  <c r="F67" i="10"/>
  <c r="I27" i="10"/>
  <c r="I27" i="14"/>
  <c r="G37" i="14"/>
  <c r="D17" i="39" s="1"/>
  <c r="G47" i="14"/>
  <c r="F57" i="14"/>
  <c r="F67" i="14"/>
  <c r="G47" i="9"/>
  <c r="F57" i="9"/>
  <c r="I27" i="9"/>
  <c r="G162" i="9" s="1"/>
  <c r="F67" i="9"/>
  <c r="G47" i="10"/>
  <c r="F57" i="10"/>
  <c r="I27" i="11"/>
  <c r="G162" i="11" s="1"/>
  <c r="F57" i="11"/>
  <c r="G47" i="12"/>
  <c r="E13" i="39" s="1"/>
  <c r="F57" i="12"/>
  <c r="F13" i="39" s="1"/>
  <c r="F67" i="12"/>
  <c r="G13" i="39" s="1"/>
  <c r="F57" i="13"/>
  <c r="G47" i="13"/>
  <c r="G37" i="13"/>
  <c r="D12" i="39" s="1"/>
  <c r="F45" i="45"/>
  <c r="G45" i="45" s="1"/>
  <c r="F44" i="45"/>
  <c r="G44" i="45" s="1"/>
  <c r="F43" i="45"/>
  <c r="G43" i="45" s="1"/>
  <c r="F42" i="45"/>
  <c r="G42" i="45" s="1"/>
  <c r="F41" i="45"/>
  <c r="G41" i="45" s="1"/>
  <c r="D45" i="45"/>
  <c r="D44" i="45"/>
  <c r="D42" i="45"/>
  <c r="D41" i="45"/>
  <c r="D43" i="45"/>
  <c r="H82" i="45"/>
  <c r="H80" i="45"/>
  <c r="H83" i="45"/>
  <c r="H81" i="45"/>
  <c r="H79" i="45"/>
  <c r="F65" i="45"/>
  <c r="F64" i="45"/>
  <c r="E63" i="45"/>
  <c r="F63" i="45" s="1"/>
  <c r="F62" i="45"/>
  <c r="F61" i="45"/>
  <c r="F55" i="45"/>
  <c r="F54" i="45"/>
  <c r="F53" i="45"/>
  <c r="F52" i="45"/>
  <c r="I8" i="45"/>
  <c r="I9" i="45"/>
  <c r="I10" i="45"/>
  <c r="I11" i="45"/>
  <c r="I12" i="45"/>
  <c r="I13" i="45"/>
  <c r="I14" i="45"/>
  <c r="I15" i="45"/>
  <c r="I16" i="45"/>
  <c r="I17" i="45"/>
  <c r="I18" i="45"/>
  <c r="I19" i="45"/>
  <c r="I20" i="45"/>
  <c r="I21" i="45"/>
  <c r="I22" i="45"/>
  <c r="I23" i="45"/>
  <c r="I24" i="45"/>
  <c r="I25" i="45"/>
  <c r="G31" i="45"/>
  <c r="G32" i="45"/>
  <c r="G33" i="45"/>
  <c r="G34" i="45"/>
  <c r="G35" i="45"/>
  <c r="F51" i="45"/>
  <c r="H78" i="45"/>
  <c r="H17" i="39"/>
  <c r="H16" i="39"/>
  <c r="H15" i="39"/>
  <c r="H14" i="39"/>
  <c r="H12" i="39"/>
  <c r="G74" i="45"/>
  <c r="H11" i="39" s="1"/>
  <c r="H162" i="14"/>
  <c r="G160" i="14"/>
  <c r="R17" i="39" s="1"/>
  <c r="G153" i="14"/>
  <c r="Q17" i="39" s="1"/>
  <c r="G146" i="14"/>
  <c r="P17" i="39" s="1"/>
  <c r="G139" i="14"/>
  <c r="O17" i="39" s="1"/>
  <c r="G130" i="14"/>
  <c r="N17" i="39" s="1"/>
  <c r="G121" i="14"/>
  <c r="M17" i="39" s="1"/>
  <c r="G112" i="14"/>
  <c r="L17" i="39" s="1"/>
  <c r="G95" i="14"/>
  <c r="K17" i="39" s="1"/>
  <c r="H162" i="9"/>
  <c r="G160" i="9"/>
  <c r="R16" i="39" s="1"/>
  <c r="G153" i="9"/>
  <c r="Q16" i="39" s="1"/>
  <c r="G146" i="9"/>
  <c r="P16" i="39" s="1"/>
  <c r="G139" i="9"/>
  <c r="O16" i="39" s="1"/>
  <c r="G130" i="9"/>
  <c r="N16" i="39" s="1"/>
  <c r="G121" i="9"/>
  <c r="M16" i="39" s="1"/>
  <c r="G112" i="9"/>
  <c r="L16" i="39" s="1"/>
  <c r="G95" i="9"/>
  <c r="K16" i="39" s="1"/>
  <c r="H162" i="10"/>
  <c r="G160" i="10"/>
  <c r="R15" i="39" s="1"/>
  <c r="G153" i="10"/>
  <c r="Q15" i="39" s="1"/>
  <c r="G146" i="10"/>
  <c r="P15" i="39" s="1"/>
  <c r="G139" i="10"/>
  <c r="O15" i="39" s="1"/>
  <c r="G130" i="10"/>
  <c r="N15" i="39" s="1"/>
  <c r="G121" i="10"/>
  <c r="M15" i="39" s="1"/>
  <c r="G112" i="10"/>
  <c r="L15" i="39" s="1"/>
  <c r="G95" i="10"/>
  <c r="K15" i="39" s="1"/>
  <c r="H162" i="11"/>
  <c r="G160" i="11"/>
  <c r="R14" i="39" s="1"/>
  <c r="G153" i="11"/>
  <c r="Q14" i="39" s="1"/>
  <c r="G146" i="11"/>
  <c r="P14" i="39" s="1"/>
  <c r="G139" i="11"/>
  <c r="O14" i="39" s="1"/>
  <c r="G130" i="11"/>
  <c r="N14" i="39" s="1"/>
  <c r="G121" i="11"/>
  <c r="M14" i="39" s="1"/>
  <c r="G112" i="11"/>
  <c r="L14" i="39" s="1"/>
  <c r="G95" i="11"/>
  <c r="K14" i="39" s="1"/>
  <c r="H162" i="12"/>
  <c r="G160" i="12"/>
  <c r="R13" i="39" s="1"/>
  <c r="G153" i="12"/>
  <c r="Q13" i="39" s="1"/>
  <c r="G146" i="12"/>
  <c r="P13" i="39" s="1"/>
  <c r="G139" i="12"/>
  <c r="O13" i="39" s="1"/>
  <c r="G130" i="12"/>
  <c r="G121" i="12"/>
  <c r="M13" i="39" s="1"/>
  <c r="G112" i="12"/>
  <c r="L13" i="39" s="1"/>
  <c r="G95" i="12"/>
  <c r="K13" i="39" s="1"/>
  <c r="H162" i="13"/>
  <c r="G160" i="13"/>
  <c r="R12" i="39" s="1"/>
  <c r="G153" i="13"/>
  <c r="Q12" i="39" s="1"/>
  <c r="G146" i="13"/>
  <c r="P12" i="39" s="1"/>
  <c r="G139" i="13"/>
  <c r="O12" i="39" s="1"/>
  <c r="G130" i="13"/>
  <c r="N12" i="39" s="1"/>
  <c r="G121" i="13"/>
  <c r="M12" i="39" s="1"/>
  <c r="G112" i="13"/>
  <c r="L12" i="39" s="1"/>
  <c r="G95" i="13"/>
  <c r="K12" i="39" s="1"/>
  <c r="H162" i="45"/>
  <c r="G160" i="45"/>
  <c r="R11" i="39" s="1"/>
  <c r="G153" i="45"/>
  <c r="Q11" i="39" s="1"/>
  <c r="G146" i="45"/>
  <c r="P11" i="39" s="1"/>
  <c r="G139" i="45"/>
  <c r="O11" i="39" s="1"/>
  <c r="G130" i="45"/>
  <c r="N11" i="39" s="1"/>
  <c r="G121" i="45"/>
  <c r="M11" i="39" s="1"/>
  <c r="G112" i="45"/>
  <c r="L11" i="39" s="1"/>
  <c r="G95" i="45"/>
  <c r="K11" i="39" s="1"/>
  <c r="A1" i="39"/>
  <c r="F1" i="11" s="1"/>
  <c r="K2" i="39"/>
  <c r="B1" i="9" s="1"/>
  <c r="B11" i="39"/>
  <c r="K3" i="39"/>
  <c r="B17" i="39"/>
  <c r="B16" i="39"/>
  <c r="B15" i="39"/>
  <c r="B14" i="39"/>
  <c r="B13" i="39"/>
  <c r="B12" i="39"/>
  <c r="F2" i="39"/>
  <c r="C2" i="39"/>
  <c r="T2" i="39"/>
  <c r="Q2" i="39"/>
  <c r="G162" i="10" l="1"/>
  <c r="N13" i="39"/>
  <c r="S13" i="39" s="1"/>
  <c r="B1" i="13"/>
  <c r="B1" i="14"/>
  <c r="C13" i="39"/>
  <c r="F1" i="45"/>
  <c r="F1" i="10"/>
  <c r="F1" i="9"/>
  <c r="B1" i="10"/>
  <c r="F1" i="13"/>
  <c r="F1" i="14"/>
  <c r="B1" i="11"/>
  <c r="B1" i="12"/>
  <c r="F1" i="12"/>
  <c r="B1" i="45"/>
  <c r="S17" i="39"/>
  <c r="S15" i="39"/>
  <c r="S14" i="39"/>
  <c r="S12" i="39"/>
  <c r="S16" i="39"/>
  <c r="E15" i="39"/>
  <c r="H18" i="39"/>
  <c r="F18" i="40" s="1"/>
  <c r="R18" i="39"/>
  <c r="F29" i="40" s="1"/>
  <c r="M18" i="39"/>
  <c r="F24" i="40" s="1"/>
  <c r="O18" i="39"/>
  <c r="F26" i="40" s="1"/>
  <c r="Q18" i="39"/>
  <c r="F28" i="40" s="1"/>
  <c r="G17" i="39"/>
  <c r="G15" i="39"/>
  <c r="E16" i="39"/>
  <c r="F17" i="39"/>
  <c r="F14" i="39"/>
  <c r="E12" i="39"/>
  <c r="F16" i="39"/>
  <c r="F15" i="39"/>
  <c r="E17" i="39"/>
  <c r="I16" i="39"/>
  <c r="G14" i="39"/>
  <c r="G12" i="39"/>
  <c r="I12" i="39"/>
  <c r="G16" i="39"/>
  <c r="C12" i="39"/>
  <c r="C15" i="39"/>
  <c r="C14" i="39"/>
  <c r="I14" i="39"/>
  <c r="F12" i="39"/>
  <c r="I15" i="39"/>
  <c r="I17" i="39"/>
  <c r="G47" i="45"/>
  <c r="E11" i="39" s="1"/>
  <c r="H85" i="45"/>
  <c r="I11" i="39" s="1"/>
  <c r="F57" i="45"/>
  <c r="F11" i="39" s="1"/>
  <c r="F67" i="45"/>
  <c r="G11" i="39" s="1"/>
  <c r="I27" i="45"/>
  <c r="S11" i="39"/>
  <c r="K18" i="39"/>
  <c r="F22" i="40" s="1"/>
  <c r="G37" i="45"/>
  <c r="D11" i="39" s="1"/>
  <c r="L18" i="39"/>
  <c r="F23" i="40" s="1"/>
  <c r="P18" i="39"/>
  <c r="F27" i="40" s="1"/>
  <c r="N18" i="39" l="1"/>
  <c r="F25" i="40" s="1"/>
  <c r="F30" i="40" s="1"/>
  <c r="F36" i="40" s="1"/>
  <c r="G41" i="40" s="1"/>
  <c r="D18" i="39"/>
  <c r="F14" i="40" s="1"/>
  <c r="J13" i="39"/>
  <c r="T13" i="39" s="1"/>
  <c r="E18" i="39"/>
  <c r="F15" i="40" s="1"/>
  <c r="G18" i="39"/>
  <c r="F17" i="40" s="1"/>
  <c r="I18" i="39"/>
  <c r="F19" i="40" s="1"/>
  <c r="F18" i="39"/>
  <c r="F16" i="40" s="1"/>
  <c r="J14" i="39"/>
  <c r="T14" i="39" s="1"/>
  <c r="J12" i="39"/>
  <c r="T12" i="39" s="1"/>
  <c r="G162" i="13"/>
  <c r="J15" i="39"/>
  <c r="T15" i="39" s="1"/>
  <c r="C16" i="39"/>
  <c r="J16" i="39" s="1"/>
  <c r="T16" i="39" s="1"/>
  <c r="C17" i="39"/>
  <c r="J17" i="39" s="1"/>
  <c r="T17" i="39" s="1"/>
  <c r="G162" i="14"/>
  <c r="G162" i="45"/>
  <c r="C11" i="39"/>
  <c r="S18" i="39" l="1"/>
  <c r="K5" i="39" s="1"/>
  <c r="K6" i="39" s="1"/>
  <c r="G33" i="40"/>
  <c r="J11" i="39"/>
  <c r="T11" i="39" s="1"/>
  <c r="C18" i="39"/>
  <c r="F13" i="40" l="1"/>
  <c r="F20" i="40" s="1"/>
  <c r="J18" i="39"/>
  <c r="T18" i="39" s="1"/>
  <c r="F38" i="40" l="1"/>
  <c r="G42" i="40" s="1"/>
  <c r="G43" i="40" s="1"/>
  <c r="G45" i="40" s="1"/>
  <c r="G32" i="40"/>
</calcChain>
</file>

<file path=xl/comments1.xml><?xml version="1.0" encoding="utf-8"?>
<comments xmlns="http://schemas.openxmlformats.org/spreadsheetml/2006/main">
  <authors>
    <author>Hildebrand</author>
  </authors>
  <commentList>
    <comment ref="C6" authorId="0" shapeId="0">
      <text>
        <r>
          <rPr>
            <b/>
            <sz val="9"/>
            <color indexed="81"/>
            <rFont val="Tahoma"/>
            <family val="2"/>
          </rPr>
          <t>Hildebrand:</t>
        </r>
        <r>
          <rPr>
            <sz val="9"/>
            <color indexed="81"/>
            <rFont val="Tahoma"/>
            <family val="2"/>
          </rPr>
          <t xml:space="preserve">
This is a code for Active, Reserve, or Civilian employee in the CG.</t>
        </r>
      </text>
    </comment>
    <comment ref="C30" authorId="0" shapeId="0">
      <text>
        <r>
          <rPr>
            <b/>
            <sz val="9"/>
            <color indexed="81"/>
            <rFont val="Tahoma"/>
            <family val="2"/>
          </rPr>
          <t>Hildebrand:</t>
        </r>
        <r>
          <rPr>
            <sz val="9"/>
            <color indexed="81"/>
            <rFont val="Tahoma"/>
            <family val="2"/>
          </rPr>
          <t xml:space="preserve">
Please include boat number when using this section.</t>
        </r>
      </text>
    </comment>
    <comment ref="B40"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50" authorId="0" shapeId="0">
      <text>
        <r>
          <rPr>
            <b/>
            <sz val="9"/>
            <color indexed="81"/>
            <rFont val="Tahoma"/>
            <family val="2"/>
          </rPr>
          <t>Hildebrand:</t>
        </r>
        <r>
          <rPr>
            <sz val="9"/>
            <color indexed="81"/>
            <rFont val="Tahoma"/>
            <family val="2"/>
          </rPr>
          <t xml:space="preserve">
Please ensure the aircraft number is provided in this section.</t>
        </r>
      </text>
    </comment>
    <comment ref="C60" authorId="0" shapeId="0">
      <text>
        <r>
          <rPr>
            <b/>
            <sz val="9"/>
            <color indexed="81"/>
            <rFont val="Tahoma"/>
            <family val="2"/>
          </rPr>
          <t>Hildebrand:</t>
        </r>
        <r>
          <rPr>
            <sz val="9"/>
            <color indexed="81"/>
            <rFont val="Tahoma"/>
            <family val="2"/>
          </rPr>
          <t xml:space="preserve">
The rate basis for all equipment is HOURS, except for eMICP and/or MCV, which is DAILY.</t>
        </r>
      </text>
    </comment>
    <comment ref="A77"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97" authorId="0" shapeId="0">
      <text>
        <r>
          <rPr>
            <b/>
            <sz val="9"/>
            <color indexed="81"/>
            <rFont val="Tahoma"/>
            <family val="2"/>
          </rPr>
          <t>Hildebrand:</t>
        </r>
        <r>
          <rPr>
            <sz val="9"/>
            <color indexed="81"/>
            <rFont val="Tahoma"/>
            <family val="2"/>
          </rPr>
          <t xml:space="preserve">
Traveler is required to provide a TVS upon his/her return to home unit.  No exceptions!</t>
        </r>
      </text>
    </comment>
    <comment ref="G97"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2.xml><?xml version="1.0" encoding="utf-8"?>
<comments xmlns="http://schemas.openxmlformats.org/spreadsheetml/2006/main">
  <authors>
    <author>Hildebrand</author>
  </authors>
  <commentList>
    <comment ref="C6" authorId="0" shapeId="0">
      <text>
        <r>
          <rPr>
            <b/>
            <sz val="9"/>
            <color indexed="81"/>
            <rFont val="Tahoma"/>
            <family val="2"/>
          </rPr>
          <t>Hildebrand:</t>
        </r>
        <r>
          <rPr>
            <sz val="9"/>
            <color indexed="81"/>
            <rFont val="Tahoma"/>
            <family val="2"/>
          </rPr>
          <t xml:space="preserve">
This is a code for Active, Reserve, or Civilian employee in the CG.</t>
        </r>
      </text>
    </comment>
    <comment ref="C30" authorId="0" shapeId="0">
      <text>
        <r>
          <rPr>
            <b/>
            <sz val="9"/>
            <color indexed="81"/>
            <rFont val="Tahoma"/>
            <family val="2"/>
          </rPr>
          <t>Hildebrand:</t>
        </r>
        <r>
          <rPr>
            <sz val="9"/>
            <color indexed="81"/>
            <rFont val="Tahoma"/>
            <family val="2"/>
          </rPr>
          <t xml:space="preserve">
Please include boat number when using this section.</t>
        </r>
      </text>
    </comment>
    <comment ref="B40"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50" authorId="0" shapeId="0">
      <text>
        <r>
          <rPr>
            <b/>
            <sz val="9"/>
            <color indexed="81"/>
            <rFont val="Tahoma"/>
            <family val="2"/>
          </rPr>
          <t>Hildebrand:</t>
        </r>
        <r>
          <rPr>
            <sz val="9"/>
            <color indexed="81"/>
            <rFont val="Tahoma"/>
            <family val="2"/>
          </rPr>
          <t xml:space="preserve">
Please ensure the aircraft number is provided in this section.</t>
        </r>
      </text>
    </comment>
    <comment ref="C60" authorId="0" shapeId="0">
      <text>
        <r>
          <rPr>
            <b/>
            <sz val="9"/>
            <color indexed="81"/>
            <rFont val="Tahoma"/>
            <family val="2"/>
          </rPr>
          <t>Hildebrand:</t>
        </r>
        <r>
          <rPr>
            <sz val="9"/>
            <color indexed="81"/>
            <rFont val="Tahoma"/>
            <family val="2"/>
          </rPr>
          <t xml:space="preserve">
The rate basis for all equipment is HOURS, except for eMICP and/or MCV, which is DAILY.</t>
        </r>
      </text>
    </comment>
    <comment ref="A77"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97" authorId="0" shapeId="0">
      <text>
        <r>
          <rPr>
            <b/>
            <sz val="9"/>
            <color indexed="81"/>
            <rFont val="Tahoma"/>
            <family val="2"/>
          </rPr>
          <t>Hildebrand:</t>
        </r>
        <r>
          <rPr>
            <sz val="9"/>
            <color indexed="81"/>
            <rFont val="Tahoma"/>
            <family val="2"/>
          </rPr>
          <t xml:space="preserve">
Traveler is required to provide a TVS upon his/her return to home unit.  No exceptions!</t>
        </r>
      </text>
    </comment>
    <comment ref="G97"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3.xml><?xml version="1.0" encoding="utf-8"?>
<comments xmlns="http://schemas.openxmlformats.org/spreadsheetml/2006/main">
  <authors>
    <author>Hildebrand</author>
  </authors>
  <commentList>
    <comment ref="C6" authorId="0" shapeId="0">
      <text>
        <r>
          <rPr>
            <b/>
            <sz val="9"/>
            <color indexed="81"/>
            <rFont val="Tahoma"/>
            <family val="2"/>
          </rPr>
          <t>Hildebrand:</t>
        </r>
        <r>
          <rPr>
            <sz val="9"/>
            <color indexed="81"/>
            <rFont val="Tahoma"/>
            <family val="2"/>
          </rPr>
          <t xml:space="preserve">
This is a code for Active, Reserve, or Civilian employee in the CG.</t>
        </r>
      </text>
    </comment>
    <comment ref="C30" authorId="0" shapeId="0">
      <text>
        <r>
          <rPr>
            <b/>
            <sz val="9"/>
            <color indexed="81"/>
            <rFont val="Tahoma"/>
            <family val="2"/>
          </rPr>
          <t>Hildebrand:</t>
        </r>
        <r>
          <rPr>
            <sz val="9"/>
            <color indexed="81"/>
            <rFont val="Tahoma"/>
            <family val="2"/>
          </rPr>
          <t xml:space="preserve">
Please include boat number when using this section.</t>
        </r>
      </text>
    </comment>
    <comment ref="B40"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50" authorId="0" shapeId="0">
      <text>
        <r>
          <rPr>
            <b/>
            <sz val="9"/>
            <color indexed="81"/>
            <rFont val="Tahoma"/>
            <family val="2"/>
          </rPr>
          <t>Hildebrand:</t>
        </r>
        <r>
          <rPr>
            <sz val="9"/>
            <color indexed="81"/>
            <rFont val="Tahoma"/>
            <family val="2"/>
          </rPr>
          <t xml:space="preserve">
Please ensure the aircraft number is provided in this section.</t>
        </r>
      </text>
    </comment>
    <comment ref="C60" authorId="0" shapeId="0">
      <text>
        <r>
          <rPr>
            <b/>
            <sz val="9"/>
            <color indexed="81"/>
            <rFont val="Tahoma"/>
            <family val="2"/>
          </rPr>
          <t>Hildebrand:</t>
        </r>
        <r>
          <rPr>
            <sz val="9"/>
            <color indexed="81"/>
            <rFont val="Tahoma"/>
            <family val="2"/>
          </rPr>
          <t xml:space="preserve">
The rate basis for all equipment is HOURS, except for eMICP and/or MCV, which is DAILY.</t>
        </r>
      </text>
    </comment>
    <comment ref="A77"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97" authorId="0" shapeId="0">
      <text>
        <r>
          <rPr>
            <b/>
            <sz val="9"/>
            <color indexed="81"/>
            <rFont val="Tahoma"/>
            <family val="2"/>
          </rPr>
          <t>Hildebrand:</t>
        </r>
        <r>
          <rPr>
            <sz val="9"/>
            <color indexed="81"/>
            <rFont val="Tahoma"/>
            <family val="2"/>
          </rPr>
          <t xml:space="preserve">
Traveler is required to provide a TVS upon his/her return to home unit.  No exceptions!</t>
        </r>
      </text>
    </comment>
    <comment ref="G97"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4.xml><?xml version="1.0" encoding="utf-8"?>
<comments xmlns="http://schemas.openxmlformats.org/spreadsheetml/2006/main">
  <authors>
    <author>Hildebrand</author>
  </authors>
  <commentList>
    <comment ref="C6" authorId="0" shapeId="0">
      <text>
        <r>
          <rPr>
            <b/>
            <sz val="9"/>
            <color indexed="81"/>
            <rFont val="Tahoma"/>
            <family val="2"/>
          </rPr>
          <t>Hildebrand:</t>
        </r>
        <r>
          <rPr>
            <sz val="9"/>
            <color indexed="81"/>
            <rFont val="Tahoma"/>
            <family val="2"/>
          </rPr>
          <t xml:space="preserve">
This is a code for Active, Reserve, or Civilian employee in the CG.</t>
        </r>
      </text>
    </comment>
    <comment ref="C30" authorId="0" shapeId="0">
      <text>
        <r>
          <rPr>
            <b/>
            <sz val="9"/>
            <color indexed="81"/>
            <rFont val="Tahoma"/>
            <family val="2"/>
          </rPr>
          <t>Hildebrand:</t>
        </r>
        <r>
          <rPr>
            <sz val="9"/>
            <color indexed="81"/>
            <rFont val="Tahoma"/>
            <family val="2"/>
          </rPr>
          <t xml:space="preserve">
Please include boat number when using this section.</t>
        </r>
      </text>
    </comment>
    <comment ref="B40"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50" authorId="0" shapeId="0">
      <text>
        <r>
          <rPr>
            <b/>
            <sz val="9"/>
            <color indexed="81"/>
            <rFont val="Tahoma"/>
            <family val="2"/>
          </rPr>
          <t>Hildebrand:</t>
        </r>
        <r>
          <rPr>
            <sz val="9"/>
            <color indexed="81"/>
            <rFont val="Tahoma"/>
            <family val="2"/>
          </rPr>
          <t xml:space="preserve">
Please ensure the aircraft number is provided in this section.</t>
        </r>
      </text>
    </comment>
    <comment ref="C60" authorId="0" shapeId="0">
      <text>
        <r>
          <rPr>
            <b/>
            <sz val="9"/>
            <color indexed="81"/>
            <rFont val="Tahoma"/>
            <family val="2"/>
          </rPr>
          <t>Hildebrand:</t>
        </r>
        <r>
          <rPr>
            <sz val="9"/>
            <color indexed="81"/>
            <rFont val="Tahoma"/>
            <family val="2"/>
          </rPr>
          <t xml:space="preserve">
The rate basis for all equipment is HOURS, except for eMICP and/or MCV, which is DAILY.</t>
        </r>
      </text>
    </comment>
    <comment ref="A77"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97" authorId="0" shapeId="0">
      <text>
        <r>
          <rPr>
            <b/>
            <sz val="9"/>
            <color indexed="81"/>
            <rFont val="Tahoma"/>
            <family val="2"/>
          </rPr>
          <t>Hildebrand:</t>
        </r>
        <r>
          <rPr>
            <sz val="9"/>
            <color indexed="81"/>
            <rFont val="Tahoma"/>
            <family val="2"/>
          </rPr>
          <t xml:space="preserve">
Traveler is required to provide a TVS upon his/her return to home unit.  No exceptions!</t>
        </r>
      </text>
    </comment>
    <comment ref="G97"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5.xml><?xml version="1.0" encoding="utf-8"?>
<comments xmlns="http://schemas.openxmlformats.org/spreadsheetml/2006/main">
  <authors>
    <author>Hildebrand</author>
  </authors>
  <commentList>
    <comment ref="C6" authorId="0" shapeId="0">
      <text>
        <r>
          <rPr>
            <b/>
            <sz val="9"/>
            <color indexed="81"/>
            <rFont val="Tahoma"/>
            <family val="2"/>
          </rPr>
          <t>Hildebrand:</t>
        </r>
        <r>
          <rPr>
            <sz val="9"/>
            <color indexed="81"/>
            <rFont val="Tahoma"/>
            <family val="2"/>
          </rPr>
          <t xml:space="preserve">
This is a code for Active, Reserve, or Civilian employee in the CG.</t>
        </r>
      </text>
    </comment>
    <comment ref="C30" authorId="0" shapeId="0">
      <text>
        <r>
          <rPr>
            <b/>
            <sz val="9"/>
            <color indexed="81"/>
            <rFont val="Tahoma"/>
            <family val="2"/>
          </rPr>
          <t>Hildebrand:</t>
        </r>
        <r>
          <rPr>
            <sz val="9"/>
            <color indexed="81"/>
            <rFont val="Tahoma"/>
            <family val="2"/>
          </rPr>
          <t xml:space="preserve">
Please include boat number when using this section.</t>
        </r>
      </text>
    </comment>
    <comment ref="B40"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50" authorId="0" shapeId="0">
      <text>
        <r>
          <rPr>
            <b/>
            <sz val="9"/>
            <color indexed="81"/>
            <rFont val="Tahoma"/>
            <family val="2"/>
          </rPr>
          <t>Hildebrand:</t>
        </r>
        <r>
          <rPr>
            <sz val="9"/>
            <color indexed="81"/>
            <rFont val="Tahoma"/>
            <family val="2"/>
          </rPr>
          <t xml:space="preserve">
Please ensure the aircraft number is provided in this section.</t>
        </r>
      </text>
    </comment>
    <comment ref="C60" authorId="0" shapeId="0">
      <text>
        <r>
          <rPr>
            <b/>
            <sz val="9"/>
            <color indexed="81"/>
            <rFont val="Tahoma"/>
            <family val="2"/>
          </rPr>
          <t>Hildebrand:</t>
        </r>
        <r>
          <rPr>
            <sz val="9"/>
            <color indexed="81"/>
            <rFont val="Tahoma"/>
            <family val="2"/>
          </rPr>
          <t xml:space="preserve">
The rate basis for all equipment is HOURS, except for eMICP and/or MCV, which is DAILY.</t>
        </r>
      </text>
    </comment>
    <comment ref="A77"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97" authorId="0" shapeId="0">
      <text>
        <r>
          <rPr>
            <b/>
            <sz val="9"/>
            <color indexed="81"/>
            <rFont val="Tahoma"/>
            <family val="2"/>
          </rPr>
          <t>Hildebrand:</t>
        </r>
        <r>
          <rPr>
            <sz val="9"/>
            <color indexed="81"/>
            <rFont val="Tahoma"/>
            <family val="2"/>
          </rPr>
          <t xml:space="preserve">
Traveler is required to provide a TVS upon his/her return to home unit.  No exceptions!</t>
        </r>
      </text>
    </comment>
    <comment ref="G97"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6.xml><?xml version="1.0" encoding="utf-8"?>
<comments xmlns="http://schemas.openxmlformats.org/spreadsheetml/2006/main">
  <authors>
    <author>Hildebrand</author>
  </authors>
  <commentList>
    <comment ref="C6" authorId="0" shapeId="0">
      <text>
        <r>
          <rPr>
            <b/>
            <sz val="9"/>
            <color indexed="81"/>
            <rFont val="Tahoma"/>
            <family val="2"/>
          </rPr>
          <t>Hildebrand:</t>
        </r>
        <r>
          <rPr>
            <sz val="9"/>
            <color indexed="81"/>
            <rFont val="Tahoma"/>
            <family val="2"/>
          </rPr>
          <t xml:space="preserve">
This is a code for Active, Reserve, or Civilian employee in the CG.</t>
        </r>
      </text>
    </comment>
    <comment ref="C30" authorId="0" shapeId="0">
      <text>
        <r>
          <rPr>
            <b/>
            <sz val="9"/>
            <color indexed="81"/>
            <rFont val="Tahoma"/>
            <family val="2"/>
          </rPr>
          <t>Hildebrand:</t>
        </r>
        <r>
          <rPr>
            <sz val="9"/>
            <color indexed="81"/>
            <rFont val="Tahoma"/>
            <family val="2"/>
          </rPr>
          <t xml:space="preserve">
Please include boat number when using this section.</t>
        </r>
      </text>
    </comment>
    <comment ref="B40"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50" authorId="0" shapeId="0">
      <text>
        <r>
          <rPr>
            <b/>
            <sz val="9"/>
            <color indexed="81"/>
            <rFont val="Tahoma"/>
            <family val="2"/>
          </rPr>
          <t>Hildebrand:</t>
        </r>
        <r>
          <rPr>
            <sz val="9"/>
            <color indexed="81"/>
            <rFont val="Tahoma"/>
            <family val="2"/>
          </rPr>
          <t xml:space="preserve">
Please ensure the aircraft number is provided in this section.</t>
        </r>
      </text>
    </comment>
    <comment ref="C60" authorId="0" shapeId="0">
      <text>
        <r>
          <rPr>
            <b/>
            <sz val="9"/>
            <color indexed="81"/>
            <rFont val="Tahoma"/>
            <family val="2"/>
          </rPr>
          <t>Hildebrand:</t>
        </r>
        <r>
          <rPr>
            <sz val="9"/>
            <color indexed="81"/>
            <rFont val="Tahoma"/>
            <family val="2"/>
          </rPr>
          <t xml:space="preserve">
The rate basis for all equipment is HOURS, except for eMICP and/or MCV, which is DAILY.</t>
        </r>
      </text>
    </comment>
    <comment ref="A77"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97" authorId="0" shapeId="0">
      <text>
        <r>
          <rPr>
            <b/>
            <sz val="9"/>
            <color indexed="81"/>
            <rFont val="Tahoma"/>
            <family val="2"/>
          </rPr>
          <t>Hildebrand:</t>
        </r>
        <r>
          <rPr>
            <sz val="9"/>
            <color indexed="81"/>
            <rFont val="Tahoma"/>
            <family val="2"/>
          </rPr>
          <t xml:space="preserve">
Traveler is required to provide a TVS upon his/her return to home unit.  No exceptions!</t>
        </r>
      </text>
    </comment>
    <comment ref="G97"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7.xml><?xml version="1.0" encoding="utf-8"?>
<comments xmlns="http://schemas.openxmlformats.org/spreadsheetml/2006/main">
  <authors>
    <author>Hildebrand</author>
  </authors>
  <commentList>
    <comment ref="C6" authorId="0" shapeId="0">
      <text>
        <r>
          <rPr>
            <b/>
            <sz val="9"/>
            <color indexed="81"/>
            <rFont val="Tahoma"/>
            <family val="2"/>
          </rPr>
          <t>Hildebrand:</t>
        </r>
        <r>
          <rPr>
            <sz val="9"/>
            <color indexed="81"/>
            <rFont val="Tahoma"/>
            <family val="2"/>
          </rPr>
          <t xml:space="preserve">
This is a code for Active, Reserve, or Civilian employee in the CG.</t>
        </r>
      </text>
    </comment>
    <comment ref="C30" authorId="0" shapeId="0">
      <text>
        <r>
          <rPr>
            <b/>
            <sz val="9"/>
            <color indexed="81"/>
            <rFont val="Tahoma"/>
            <family val="2"/>
          </rPr>
          <t>Hildebrand:</t>
        </r>
        <r>
          <rPr>
            <sz val="9"/>
            <color indexed="81"/>
            <rFont val="Tahoma"/>
            <family val="2"/>
          </rPr>
          <t xml:space="preserve">
Please include boat number when using this section.</t>
        </r>
      </text>
    </comment>
    <comment ref="B40"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50" authorId="0" shapeId="0">
      <text>
        <r>
          <rPr>
            <b/>
            <sz val="9"/>
            <color indexed="81"/>
            <rFont val="Tahoma"/>
            <family val="2"/>
          </rPr>
          <t>Hildebrand:</t>
        </r>
        <r>
          <rPr>
            <sz val="9"/>
            <color indexed="81"/>
            <rFont val="Tahoma"/>
            <family val="2"/>
          </rPr>
          <t xml:space="preserve">
Please ensure the aircraft number is provided in this section.</t>
        </r>
      </text>
    </comment>
    <comment ref="C60" authorId="0" shapeId="0">
      <text>
        <r>
          <rPr>
            <b/>
            <sz val="9"/>
            <color indexed="81"/>
            <rFont val="Tahoma"/>
            <family val="2"/>
          </rPr>
          <t>Hildebrand:</t>
        </r>
        <r>
          <rPr>
            <sz val="9"/>
            <color indexed="81"/>
            <rFont val="Tahoma"/>
            <family val="2"/>
          </rPr>
          <t xml:space="preserve">
The rate basis for all equipment is HOURS, except for eMICP and/or MCV, which is DAILY.</t>
        </r>
      </text>
    </comment>
    <comment ref="A77"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97" authorId="0" shapeId="0">
      <text>
        <r>
          <rPr>
            <b/>
            <sz val="9"/>
            <color indexed="81"/>
            <rFont val="Tahoma"/>
            <family val="2"/>
          </rPr>
          <t>Hildebrand:</t>
        </r>
        <r>
          <rPr>
            <sz val="9"/>
            <color indexed="81"/>
            <rFont val="Tahoma"/>
            <family val="2"/>
          </rPr>
          <t xml:space="preserve">
Traveler is required to provide a TVS upon his/her return to home unit.  No exceptions!</t>
        </r>
      </text>
    </comment>
    <comment ref="G97"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sharedStrings.xml><?xml version="1.0" encoding="utf-8"?>
<sst xmlns="http://schemas.openxmlformats.org/spreadsheetml/2006/main" count="4074" uniqueCount="352">
  <si>
    <t>Equipment</t>
  </si>
  <si>
    <t>Grade</t>
  </si>
  <si>
    <t>Total</t>
  </si>
  <si>
    <t>FPN:</t>
  </si>
  <si>
    <t>Pay</t>
  </si>
  <si>
    <t>Standard</t>
  </si>
  <si>
    <t>Duty</t>
  </si>
  <si>
    <t>Hours</t>
  </si>
  <si>
    <t>Rate</t>
  </si>
  <si>
    <t>Total Costs</t>
  </si>
  <si>
    <t>Unit</t>
  </si>
  <si>
    <t>E-2</t>
  </si>
  <si>
    <t>E-4</t>
  </si>
  <si>
    <t>GS-13</t>
  </si>
  <si>
    <t>E-6</t>
  </si>
  <si>
    <t>Coast Guard Personnel Costs</t>
  </si>
  <si>
    <t>#</t>
  </si>
  <si>
    <t>Cost</t>
  </si>
  <si>
    <t>Basis</t>
  </si>
  <si>
    <t>Per-Day</t>
  </si>
  <si>
    <t>Coast Guard Equipment Costs</t>
  </si>
  <si>
    <t>DCN</t>
  </si>
  <si>
    <t>Amount</t>
  </si>
  <si>
    <t>Travel Order Number</t>
  </si>
  <si>
    <t>Issued by</t>
  </si>
  <si>
    <t>Liq Amount</t>
  </si>
  <si>
    <t>Contractors</t>
  </si>
  <si>
    <t>EXPENDITURE_TYPE</t>
  </si>
  <si>
    <t>RATE</t>
  </si>
  <si>
    <t>HOURS</t>
  </si>
  <si>
    <t>E-1</t>
  </si>
  <si>
    <t>MILES</t>
  </si>
  <si>
    <t>E-3</t>
  </si>
  <si>
    <t>E-5</t>
  </si>
  <si>
    <t>E-7</t>
  </si>
  <si>
    <t>E-8</t>
  </si>
  <si>
    <t>E-9</t>
  </si>
  <si>
    <t>GS-10</t>
  </si>
  <si>
    <t>GS-11</t>
  </si>
  <si>
    <t>GS-12</t>
  </si>
  <si>
    <t>GS-14</t>
  </si>
  <si>
    <t>GS-15</t>
  </si>
  <si>
    <t>GS-3</t>
  </si>
  <si>
    <t>GS-4</t>
  </si>
  <si>
    <t>GS-5</t>
  </si>
  <si>
    <t>GS-6</t>
  </si>
  <si>
    <t>GS-7</t>
  </si>
  <si>
    <t>GS-8</t>
  </si>
  <si>
    <t>GS-9</t>
  </si>
  <si>
    <t>DAYS</t>
  </si>
  <si>
    <t>Total Daily Cost</t>
  </si>
  <si>
    <t>Name:</t>
  </si>
  <si>
    <t>Date:</t>
  </si>
  <si>
    <t>Name</t>
  </si>
  <si>
    <t>Coast Guard Aircraft Costs</t>
  </si>
  <si>
    <t>USCG Aircraft</t>
  </si>
  <si>
    <t>USCG Equipment</t>
  </si>
  <si>
    <t>USCG Vehicles</t>
  </si>
  <si>
    <t>Coast Guard Vehicle Costs</t>
  </si>
  <si>
    <t>Ceiling:</t>
  </si>
  <si>
    <t>Balance:</t>
  </si>
  <si>
    <t>DATE</t>
  </si>
  <si>
    <t>Daily</t>
  </si>
  <si>
    <t>Personnel</t>
  </si>
  <si>
    <t>Travel Cost</t>
  </si>
  <si>
    <t>Totals</t>
  </si>
  <si>
    <t>Printed:</t>
  </si>
  <si>
    <t>Aircraft</t>
  </si>
  <si>
    <t>CADET</t>
  </si>
  <si>
    <t>W-4</t>
  </si>
  <si>
    <t>W-3</t>
  </si>
  <si>
    <t>W-2</t>
  </si>
  <si>
    <t>E-10</t>
  </si>
  <si>
    <t>WG-02</t>
  </si>
  <si>
    <t>WG-03</t>
  </si>
  <si>
    <t>WG-04</t>
  </si>
  <si>
    <t>WG-05</t>
  </si>
  <si>
    <t>WG-06</t>
  </si>
  <si>
    <t>WG-07</t>
  </si>
  <si>
    <t>WG-08</t>
  </si>
  <si>
    <t>WG-09</t>
  </si>
  <si>
    <t>WG-10</t>
  </si>
  <si>
    <t>WG-11</t>
  </si>
  <si>
    <t>WG-12</t>
  </si>
  <si>
    <t>CCN-150 Pump</t>
  </si>
  <si>
    <t>WG-13</t>
  </si>
  <si>
    <t>WG-14</t>
  </si>
  <si>
    <t>WG-15</t>
  </si>
  <si>
    <t>Fast Sweep Boom</t>
  </si>
  <si>
    <t>High Speed Skimmer</t>
  </si>
  <si>
    <t>Small Pump System</t>
  </si>
  <si>
    <t>Vehicle</t>
  </si>
  <si>
    <t xml:space="preserve">  GSA#</t>
  </si>
  <si>
    <t>Contractor(s)</t>
  </si>
  <si>
    <t xml:space="preserve">This-Period: </t>
  </si>
  <si>
    <t xml:space="preserve">Prev-Period: </t>
  </si>
  <si>
    <t>This period</t>
  </si>
  <si>
    <t>Thru</t>
  </si>
  <si>
    <t>USCG</t>
  </si>
  <si>
    <t>Purchases</t>
  </si>
  <si>
    <t>TOTAL</t>
  </si>
  <si>
    <t>Total Coast Guard Personnel Costs</t>
  </si>
  <si>
    <t>Total Coast Guard Equipment Costs</t>
  </si>
  <si>
    <t>FPN Ceiling</t>
  </si>
  <si>
    <t>Total Coast Guard Vehicles Costs</t>
  </si>
  <si>
    <t>Total Coast Guard Aircraft Costs</t>
  </si>
  <si>
    <t xml:space="preserve">  to </t>
  </si>
  <si>
    <t>Day 1</t>
  </si>
  <si>
    <t>Day 2</t>
  </si>
  <si>
    <t>Day 3</t>
  </si>
  <si>
    <t>Day 4</t>
  </si>
  <si>
    <t>DAY</t>
  </si>
  <si>
    <t>Day 5</t>
  </si>
  <si>
    <t>Day 6</t>
  </si>
  <si>
    <t>Day 7</t>
  </si>
  <si>
    <t xml:space="preserve">USCG Travel/Name </t>
  </si>
  <si>
    <t>Coast Guard Purchases</t>
  </si>
  <si>
    <t xml:space="preserve">Coast Guard Travel </t>
  </si>
  <si>
    <t>DAILY BURN RATE:</t>
  </si>
  <si>
    <t>Current Period:</t>
  </si>
  <si>
    <t>Daily Summary</t>
  </si>
  <si>
    <t>Total Days  (Obligation(s) are based on)</t>
  </si>
  <si>
    <t xml:space="preserve">ESTIMATED TOTAL PROJECT </t>
  </si>
  <si>
    <t>Boats/Cutters:</t>
  </si>
  <si>
    <t>Personnel:</t>
  </si>
  <si>
    <t>Aircraft:</t>
  </si>
  <si>
    <t>Equipment:</t>
  </si>
  <si>
    <t>Vehicles:</t>
  </si>
  <si>
    <r>
      <t xml:space="preserve">CAUTION:  </t>
    </r>
    <r>
      <rPr>
        <b/>
        <u/>
        <sz val="10"/>
        <rFont val="Helv"/>
      </rPr>
      <t>DO NOT DELETE</t>
    </r>
    <r>
      <rPr>
        <b/>
        <sz val="10"/>
        <rFont val="Helv"/>
      </rPr>
      <t xml:space="preserve"> THE FOLLOWING ITEMS.  THESE ITEMS ARE PART OF THE FORMULA.</t>
    </r>
  </si>
  <si>
    <t>AUTOMATED 5136 COST DOC SERIES</t>
  </si>
  <si>
    <t>MICROSOFT EXCEL BASED</t>
  </si>
  <si>
    <t xml:space="preserve">USER GUIDANCE </t>
  </si>
  <si>
    <t>Deutz Prime Mover</t>
  </si>
  <si>
    <t>Total Coast Guard Direct Costs:</t>
  </si>
  <si>
    <t>Total Coast Guard Indirect Costs:</t>
  </si>
  <si>
    <t>Aircraft-HC130H/J</t>
  </si>
  <si>
    <t>Boom Mooring System</t>
  </si>
  <si>
    <t>All Terrain Vehicle (ATV)</t>
  </si>
  <si>
    <t>Indirect Costs</t>
  </si>
  <si>
    <t>Direct Costs</t>
  </si>
  <si>
    <t>Total Coast Guard Direct Costs (Obligations):</t>
  </si>
  <si>
    <t>Ceiling Remaining (Not Obligated)</t>
  </si>
  <si>
    <t>Total Costs (To Date)(Direct &amp; Indirect)</t>
  </si>
  <si>
    <t>Daily Burn Rate (Direct Costs Only - For NPFC)</t>
  </si>
  <si>
    <t>Total Days Coast Guard Has Been Involved:</t>
  </si>
  <si>
    <t>Expected Duration of Spill</t>
  </si>
  <si>
    <t>Cutters-WHEC 378</t>
  </si>
  <si>
    <t>Cutters-WMEC 282</t>
  </si>
  <si>
    <t>Cutters-WMEC 270</t>
  </si>
  <si>
    <t>Cutters-WLBB 240</t>
  </si>
  <si>
    <t>Cutters-WLB 225</t>
  </si>
  <si>
    <t>Cutters-WMEC 210</t>
  </si>
  <si>
    <t>Cutters-WLM 175</t>
  </si>
  <si>
    <t>Cutters-WLIC 160</t>
  </si>
  <si>
    <t>Cutters-WTGB 140</t>
  </si>
  <si>
    <t>Cutters-WPB 110</t>
  </si>
  <si>
    <t>Cutters-WLI 100</t>
  </si>
  <si>
    <t>Cutters-WLIC 100</t>
  </si>
  <si>
    <t>Cutters- WPB 87</t>
  </si>
  <si>
    <t>Cutters- WLIC 75</t>
  </si>
  <si>
    <t>Cutters-WLR 75</t>
  </si>
  <si>
    <t>Cutters-WLI 65</t>
  </si>
  <si>
    <t>Cutters-WLR 65</t>
  </si>
  <si>
    <t>Cutters-WYTL 65</t>
  </si>
  <si>
    <t>(Name)</t>
  </si>
  <si>
    <t>Sector</t>
  </si>
  <si>
    <t>ICS Position</t>
  </si>
  <si>
    <t>O-7</t>
  </si>
  <si>
    <t>O-8</t>
  </si>
  <si>
    <t>O-9</t>
  </si>
  <si>
    <t>O-10</t>
  </si>
  <si>
    <t>SES</t>
  </si>
  <si>
    <t>Miles</t>
  </si>
  <si>
    <t>USCG Boats</t>
  </si>
  <si>
    <t>USCG Cutters</t>
  </si>
  <si>
    <t>Coast Guard Boats Costs</t>
  </si>
  <si>
    <t>Coast Guard Cutter Costs</t>
  </si>
  <si>
    <t>MIPR</t>
  </si>
  <si>
    <t>PRFA</t>
  </si>
  <si>
    <t>GTR Costs</t>
  </si>
  <si>
    <t>Cutters</t>
  </si>
  <si>
    <t>Boats</t>
  </si>
  <si>
    <t>Total Coast Guard Cutter Costs</t>
  </si>
  <si>
    <t>O-2</t>
  </si>
  <si>
    <t>O-3</t>
  </si>
  <si>
    <t>O-4</t>
  </si>
  <si>
    <t>O-5</t>
  </si>
  <si>
    <t>O-6</t>
  </si>
  <si>
    <t>O-1</t>
  </si>
  <si>
    <t>Checked ALMIS</t>
  </si>
  <si>
    <t>Boat #</t>
  </si>
  <si>
    <t>(Yes or No)</t>
  </si>
  <si>
    <t>Hull # or Name</t>
  </si>
  <si>
    <t>A/C No. #</t>
  </si>
  <si>
    <t>Units</t>
  </si>
  <si>
    <t>Vehicles</t>
  </si>
  <si>
    <t>USCG Purchase</t>
  </si>
  <si>
    <t>Name of Traveler</t>
  </si>
  <si>
    <t>GTR Number</t>
  </si>
  <si>
    <t>Total GTR Costs</t>
  </si>
  <si>
    <t>Name of Traveler - Reserve Salary Costs (Doc Type 71 &amp; 72)</t>
  </si>
  <si>
    <t>Total Doc Type 71 &amp; 72</t>
  </si>
  <si>
    <t>Total Doc Type 27</t>
  </si>
  <si>
    <t>PRFA - Agency Name</t>
  </si>
  <si>
    <t>Total PRFA Costs</t>
  </si>
  <si>
    <t>MIPR - Agency Name</t>
  </si>
  <si>
    <t>Total MIPR Costs</t>
  </si>
  <si>
    <t>DCN (Not BOA Contract Number)</t>
  </si>
  <si>
    <t>Total Contractor Costs</t>
  </si>
  <si>
    <t>Auxiliary Costs</t>
  </si>
  <si>
    <t>USCG Reserve</t>
  </si>
  <si>
    <t>Pay (71 &amp; 72)</t>
  </si>
  <si>
    <r>
      <t xml:space="preserve">Total Coast Guard Purchases </t>
    </r>
    <r>
      <rPr>
        <b/>
        <sz val="10"/>
        <rFont val="Helv"/>
      </rPr>
      <t>(Doc Types 23 &amp; 32)</t>
    </r>
  </si>
  <si>
    <r>
      <t xml:space="preserve">Total Coast Guard Travel Orders </t>
    </r>
    <r>
      <rPr>
        <b/>
        <sz val="10"/>
        <rFont val="Helv"/>
      </rPr>
      <t>(Doc Types 11 &amp; 13)</t>
    </r>
  </si>
  <si>
    <r>
      <t xml:space="preserve">Total Coast Guard GTR Costs </t>
    </r>
    <r>
      <rPr>
        <b/>
        <sz val="10"/>
        <rFont val="Helv"/>
      </rPr>
      <t>(Doc Type 14)</t>
    </r>
  </si>
  <si>
    <r>
      <t xml:space="preserve">Total Coast Guard Reserve Salary Costs </t>
    </r>
    <r>
      <rPr>
        <b/>
        <sz val="10"/>
        <rFont val="Helv"/>
      </rPr>
      <t>(Doc Types 71 &amp; 72)</t>
    </r>
  </si>
  <si>
    <r>
      <t xml:space="preserve">Total Coast Guard Auxiliary Costs </t>
    </r>
    <r>
      <rPr>
        <b/>
        <sz val="10"/>
        <rFont val="Helv"/>
      </rPr>
      <t>(Doc Type 27)</t>
    </r>
  </si>
  <si>
    <r>
      <t xml:space="preserve">Total Coast Guard PRFA Costs </t>
    </r>
    <r>
      <rPr>
        <b/>
        <sz val="10"/>
        <rFont val="Helv"/>
      </rPr>
      <t>(Doc Type 34)</t>
    </r>
  </si>
  <si>
    <r>
      <t xml:space="preserve">Total Coast Guard MIPR Costs </t>
    </r>
    <r>
      <rPr>
        <b/>
        <sz val="10"/>
        <rFont val="Helv"/>
      </rPr>
      <t>(Doc Type 28)</t>
    </r>
  </si>
  <si>
    <r>
      <t xml:space="preserve">Total Coast Guard Contractor Costs </t>
    </r>
    <r>
      <rPr>
        <b/>
        <sz val="10"/>
        <rFont val="Helv"/>
      </rPr>
      <t>(Doc Type 24)</t>
    </r>
  </si>
  <si>
    <t>Name of Auxiliarist w/Patrol Orders (DocType 27)</t>
  </si>
  <si>
    <t>Name of Auxiliarist w/ Patrol Orders (DocType 27)</t>
  </si>
  <si>
    <t>MSL Costs</t>
  </si>
  <si>
    <t>USCG Marine Safety Lab (MSL)</t>
  </si>
  <si>
    <t>Report Number</t>
  </si>
  <si>
    <t>Issue Date</t>
  </si>
  <si>
    <t>Lab Cost</t>
  </si>
  <si>
    <t>Lab Analysis</t>
  </si>
  <si>
    <t>Coast Guard MSL Cost</t>
  </si>
  <si>
    <t>Total Coast Guard Marine Safety Lab Costs</t>
  </si>
  <si>
    <t>Daily Burn Rate (Indirect Costs Only - For NPFC)</t>
  </si>
  <si>
    <t>Daily Burn Rate (All Costs Factored Into Equation - For Everyone's Use):</t>
  </si>
  <si>
    <t>(Daily Burn All Costs)X(Expected Duration of Spill)+(Previous Cost)</t>
  </si>
  <si>
    <t>A,R,C</t>
  </si>
  <si>
    <t>AL-00</t>
  </si>
  <si>
    <t>AD-00</t>
  </si>
  <si>
    <t>AreaRAE</t>
  </si>
  <si>
    <t>Honda EX 1000 1.0 KW</t>
  </si>
  <si>
    <t>Honda EB 11000 10.5 KW</t>
  </si>
  <si>
    <t>Inflatable Boom (5 reels) w/Trailer</t>
  </si>
  <si>
    <t>MultiRAE</t>
  </si>
  <si>
    <t>UltraRAE 3000</t>
  </si>
  <si>
    <t>Aircraft-C37 LRRCA</t>
  </si>
  <si>
    <t>Aircraft-H60</t>
  </si>
  <si>
    <t>Aircraft-H65</t>
  </si>
  <si>
    <t>Aircraft C144 CASA</t>
  </si>
  <si>
    <t>Cutters-Healy 420</t>
  </si>
  <si>
    <t>Cutters-WPC 154</t>
  </si>
  <si>
    <t>Cutters-WAGB</t>
  </si>
  <si>
    <t>Cutters-WMSL 418</t>
  </si>
  <si>
    <t>T/S Kevin McCormack</t>
  </si>
  <si>
    <t>SPII DOCUMENT - ADHERE TO PROTECTION STANDARDS!</t>
  </si>
  <si>
    <t>Passenger-Sedan Midsize (Code 1100)</t>
  </si>
  <si>
    <t>Passenger-Sedan Midsize (Daily) (Code 1100)</t>
  </si>
  <si>
    <t>Passenger-Compact (Code 1200)</t>
  </si>
  <si>
    <t>Passenger-Compact (Daily) (Code 1200)</t>
  </si>
  <si>
    <t>Passenger-Subcompact (Code 1300)</t>
  </si>
  <si>
    <t>Passenger-Subcompact (Daily) (Code 1300)</t>
  </si>
  <si>
    <t>Passenger-Large (Code 1426)</t>
  </si>
  <si>
    <t>Passenger-Large (Daily) (Code 1426)</t>
  </si>
  <si>
    <t>3.  It is highly recommended that everyone read Chapter 4 of the new NPFC TOPS - Incident and Cost Documentation Procedures for FPN/CPN/DPN to ensure you are familiar with entries in the latest version of the Excel 5136 Workbook.</t>
  </si>
  <si>
    <t>PROJECT SUMMARY</t>
  </si>
  <si>
    <t>FOSC/FOSCR Signature:</t>
  </si>
  <si>
    <t>SUV (4x4), 4-door 4-wheel drive (Code 6375)</t>
  </si>
  <si>
    <t>SUV (4x4), 4-door 4-wheel drive (Daily) (Code 6375)</t>
  </si>
  <si>
    <t>Standard Pickup, Regular 4-wheel drive (Code 6350)</t>
  </si>
  <si>
    <t>Standard Pickup, Regular 4-wheel drive (Daily) (Code 6350)</t>
  </si>
  <si>
    <t>Standard Pickup, Extended 4-wheel drive (Code 6351)</t>
  </si>
  <si>
    <t>Standard Pickup, Extended 4-wheel drive (Daily) (Code 6351)</t>
  </si>
  <si>
    <t>Standard Pickup, Extended 2-wheel drive (Daily) (Code 4251)</t>
  </si>
  <si>
    <t>Standard Pickup, Extended 2-wheel drive (Code 4251)</t>
  </si>
  <si>
    <t>Standard Pickup, Regular 2-wheel drive (Code 4250)</t>
  </si>
  <si>
    <t>Standard Pickup, Regular 2-wheel drive (Daily) (Code 4250)</t>
  </si>
  <si>
    <t>Compact Pickup, Regular Cab 2-wheel drive (4x2)(Code 4122)</t>
  </si>
  <si>
    <t>Compact Pickup, Regular Cab 2-wheel drive (4x2)(Daily)(Code 4122)</t>
  </si>
  <si>
    <t>Compact Pickup, Crew Cab 4-wheel drive (Code 6122)</t>
  </si>
  <si>
    <t>Compact Pickup, Crew Cab 4-wheel drive (Daily) (code 6122)</t>
  </si>
  <si>
    <t>SUV, Crossover - 4 door 2-wheel drive (4182)</t>
  </si>
  <si>
    <t>SUV, Crossover - 4 door 2-wheel drive (Daily)  (4182)</t>
  </si>
  <si>
    <t>SUV (4x2), 4-door, 2-wheel drive  (Code 4194)</t>
  </si>
  <si>
    <t>SUV (4x2), 4-door, 2-wheel drive (Daily) (Code 4194)</t>
  </si>
  <si>
    <t>Van, Cargo 2-wheel drive (Code 4310)</t>
  </si>
  <si>
    <t>Van, Cargo 2-wheel drive (Daily) (Code 4310)</t>
  </si>
  <si>
    <t>SUV (4x4), Compact 4-wheel drive (Code 6170)</t>
  </si>
  <si>
    <t>SUV (4x4), Compact 4-wheel drive (Daily) (Code 6170)</t>
  </si>
  <si>
    <t>Van, Passenger 2-wheel drive (Code 4315)</t>
  </si>
  <si>
    <t>Van, Passenger 2-wheel drive (Daily) (code 4315)</t>
  </si>
  <si>
    <t>49' Stern Loading Buoy Boat</t>
  </si>
  <si>
    <t>ATON (ANB)</t>
  </si>
  <si>
    <t>ATON Boat - Small (AB-S)</t>
  </si>
  <si>
    <t>Motor Lifeboat (MLB)</t>
  </si>
  <si>
    <t>Response Boat, Medium (RBM)</t>
  </si>
  <si>
    <t>Response Boat, Small (RBS)</t>
  </si>
  <si>
    <t>Response Boat, Small (II)</t>
  </si>
  <si>
    <t>Skiff</t>
  </si>
  <si>
    <t>Special Purpose Craft (LE)</t>
  </si>
  <si>
    <t>Special Purpose Craft (Airboat)</t>
  </si>
  <si>
    <t>Special Purpose Craft (Heavy WX)</t>
  </si>
  <si>
    <t>Special Purpose Craft (Shallow Water)</t>
  </si>
  <si>
    <t>Special Purpose Craft (Trng Boat)</t>
  </si>
  <si>
    <t>Special Purpose Craft (Nearshore Lifeboat)</t>
  </si>
  <si>
    <t>Trailerable ATON Boat</t>
  </si>
  <si>
    <t>Transportable Port Security Boat</t>
  </si>
  <si>
    <t>Utility Boat, Medium (UTM)</t>
  </si>
  <si>
    <t>Updated on:</t>
  </si>
  <si>
    <t>Level A Trailer - Basic Incident Command Post (BICP)</t>
  </si>
  <si>
    <t>(R.N.H., NPFC @202-795-6081 or cell @540-642-3795)</t>
  </si>
  <si>
    <r>
      <t xml:space="preserve">1,  This workbook was designed as an electronic </t>
    </r>
    <r>
      <rPr>
        <u/>
        <sz val="10"/>
        <rFont val="Helv"/>
      </rPr>
      <t>substitute</t>
    </r>
    <r>
      <rPr>
        <sz val="10"/>
        <rFont val="Helv"/>
      </rPr>
      <t xml:space="preserve"> for the CG-5136 Daily (Paper) Forms (which are no longer being provided by the National Pollution Funds Center (NPFC).   The only paper version remaining is the CG-5136 E-1 through E-5, which are used by BOA/Non-BOA Contractors hired by the FOSC.  Using this workbook allows an FOSCR to track and report costs expended daily as well as summarizing costs for a given period or the duration of the incident.  </t>
    </r>
  </si>
  <si>
    <t xml:space="preserve">2,  Both workbooks (7 and 31 day)  were created in Microsoft EXCEL, the Large Spill tracks costs for up to and including a 31 day period, the Small spill tracks costs up to and including a 7 day period.  It is recommended that users have a basic understanding of excel and cost documentation requirements of NPFC. </t>
  </si>
  <si>
    <t>Auxiliarist</t>
  </si>
  <si>
    <t>CG</t>
  </si>
  <si>
    <t>EMPLID</t>
  </si>
  <si>
    <t>Total Coast Guard Boats Costs Only</t>
  </si>
  <si>
    <t>5.  EMPLIDs ARE STILL REQUIRED ON ALL WORKBOOKS.</t>
  </si>
  <si>
    <t xml:space="preserve">Updated IAW COMDTINST 7310.1U - February 27, 2020 </t>
  </si>
  <si>
    <t>Large Pumping System w/Trailer</t>
  </si>
  <si>
    <t>Viscous Oil Pumping System</t>
  </si>
  <si>
    <t>VOSS Trailered System</t>
  </si>
  <si>
    <t>Inclined Plane DIP600 Skimming System</t>
  </si>
  <si>
    <t>HAZMAT Response Trailer (HMRT)</t>
  </si>
  <si>
    <t>Command &amp; Control Trailer (C2)</t>
  </si>
  <si>
    <t>Foam Filled Boom (500 ft)</t>
  </si>
  <si>
    <t>Foam Filled Boom, 3 Boxes Each 500 ft w/Trailer</t>
  </si>
  <si>
    <t>Inflatable Boom, 48 in (650 FT/1 Reel)</t>
  </si>
  <si>
    <t>DOP 160 Pump</t>
  </si>
  <si>
    <t>DOP 250 Pump</t>
  </si>
  <si>
    <t>Non-Submersible Pumps</t>
  </si>
  <si>
    <t>Highstar Prime Mover</t>
  </si>
  <si>
    <t>Generac 6.5 KW</t>
  </si>
  <si>
    <t>Genpro 10.5 KW</t>
  </si>
  <si>
    <t>Honda 5.5 KW</t>
  </si>
  <si>
    <t>Ingersol-Rand Compressor</t>
  </si>
  <si>
    <t>CANFLEX Seaslug (12,000 gallon)</t>
  </si>
  <si>
    <t>CANFLEX Seaslug (25,000 gallon)</t>
  </si>
  <si>
    <t>Dustrak</t>
  </si>
  <si>
    <t>Flourometer</t>
  </si>
  <si>
    <t>FIRSTLOOK 110</t>
  </si>
  <si>
    <t>PACKBOT 510</t>
  </si>
  <si>
    <t>Desmi 250 Skimmer and Control Std</t>
  </si>
  <si>
    <t>42 ft VOSS Trailer</t>
  </si>
  <si>
    <t>48 ft VOSS Trailer</t>
  </si>
  <si>
    <t>eMICP</t>
  </si>
  <si>
    <t>MCV</t>
  </si>
  <si>
    <t>S20003</t>
  </si>
  <si>
    <t>Honda 4.4 KW</t>
  </si>
  <si>
    <t>4.  Civilian Overtime Hours:   This category serves two purposes - the first is to track all hours of personnel including civilians for an incident; the second purpose is to compensate the civilians for their overtime hours, using CG 4358 form.  Each civilian should be tracking their own hours which is supported by the 5136 dailies.  Any time over 8 hours is considered overtime for civilian employees.  All these extra hours worked are tabulated on the CG-4358 form for you to submit to get paid for this overtime work.  The 5136 is the official tracking mechanism for all CG resources.  The FSC at an incident should take the lead in coordinating with all civilian members of the ICS organization in tracking their overtime hours  Civilian personnel wishing to claim overtime hours for pay, will take their total overtime hours from the 5136 and record them on CG-4358 to have the FOSC/IC  sign it.  The FOSC/IC is authorizing your overtime hours for the incident.   In addition, each individual needs to coordinate with their command about entering this overtime in WEBTA.</t>
  </si>
  <si>
    <t>Hildebrand</t>
  </si>
  <si>
    <t>Book</t>
  </si>
  <si>
    <t>USFWS</t>
  </si>
  <si>
    <t>Global Diving</t>
  </si>
  <si>
    <t xml:space="preserve">                                                                                                                 </t>
  </si>
  <si>
    <t>Note:  COMDT CG-833 has promulgated an update to the Standard Rates Instruction 7310.1 (series), signed February 27, 2020.  The effective date of this instruction corresponds to the update of this workbook, which is 30 days from the signature date.  So this workbook and instruction guiding it, are effective on March 28, 2020.  FY20 Vehicle Rates are incorporated in this workbook.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</si>
</sst>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7" formatCode="&quot;$&quot;#,##0.00_);\(&quot;$&quot;#,##0.00\)"/>
    <numFmt numFmtId="8" formatCode="&quot;$&quot;#,##0.00_);[Red]\(&quot;$&quot;#,##0.00\)"/>
    <numFmt numFmtId="164" formatCode="&quot;$&quot;#,##0.00"/>
    <numFmt numFmtId="165" formatCode="mm/dd/yy"/>
    <numFmt numFmtId="166" formatCode="&quot;$&quot;#,##0.000"/>
    <numFmt numFmtId="167" formatCode="&quot;$&quot;#,##0.000_);\(&quot;$&quot;#,##0.000\)"/>
    <numFmt numFmtId="168" formatCode="[$-409]d\-mmm\-yy;@"/>
  </numFmts>
  <fonts count="19">
    <font>
      <sz val="10"/>
      <name val="Helv"/>
    </font>
    <font>
      <b/>
      <sz val="10"/>
      <name val="Helv"/>
    </font>
    <font>
      <sz val="10"/>
      <name val="Helv"/>
    </font>
    <font>
      <u/>
      <sz val="10"/>
      <name val="Helv"/>
    </font>
    <font>
      <b/>
      <sz val="18"/>
      <name val="Helv"/>
    </font>
    <font>
      <i/>
      <sz val="8"/>
      <name val="Arial"/>
      <family val="2"/>
    </font>
    <font>
      <b/>
      <u/>
      <sz val="10"/>
      <name val="Helv"/>
    </font>
    <font>
      <sz val="8"/>
      <name val="Helv"/>
    </font>
    <font>
      <b/>
      <sz val="8"/>
      <name val="Helv"/>
    </font>
    <font>
      <sz val="8"/>
      <name val="Geneva"/>
    </font>
    <font>
      <b/>
      <sz val="8"/>
      <name val="Geneva"/>
    </font>
    <font>
      <b/>
      <sz val="10"/>
      <color indexed="10"/>
      <name val="Helv"/>
    </font>
    <font>
      <b/>
      <sz val="7"/>
      <name val="Helv"/>
    </font>
    <font>
      <sz val="10"/>
      <color indexed="10"/>
      <name val="Helv"/>
    </font>
    <font>
      <sz val="9"/>
      <color indexed="81"/>
      <name val="Tahoma"/>
      <family val="2"/>
    </font>
    <font>
      <b/>
      <sz val="9"/>
      <color indexed="81"/>
      <name val="Tahoma"/>
      <family val="2"/>
    </font>
    <font>
      <b/>
      <sz val="20"/>
      <name val="Helv"/>
    </font>
    <font>
      <sz val="10"/>
      <color rgb="FFFF0000"/>
      <name val="Helv"/>
    </font>
    <font>
      <b/>
      <sz val="14"/>
      <color indexed="10"/>
      <name val="Helv"/>
    </font>
  </fonts>
  <fills count="12">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13"/>
        <bgColor indexed="64"/>
      </patternFill>
    </fill>
    <fill>
      <patternFill patternType="solid">
        <fgColor indexed="42"/>
        <bgColor indexed="64"/>
      </patternFill>
    </fill>
    <fill>
      <patternFill patternType="solid">
        <fgColor indexed="65"/>
        <bgColor indexed="64"/>
      </patternFill>
    </fill>
    <fill>
      <patternFill patternType="mediumGray"/>
    </fill>
    <fill>
      <patternFill patternType="solid">
        <fgColor indexed="44"/>
        <bgColor indexed="64"/>
      </patternFill>
    </fill>
    <fill>
      <patternFill patternType="solid">
        <fgColor rgb="FFFFFF00"/>
        <bgColor indexed="64"/>
      </patternFill>
    </fill>
    <fill>
      <patternFill patternType="solid">
        <fgColor rgb="FF92D050"/>
        <bgColor indexed="64"/>
      </patternFill>
    </fill>
    <fill>
      <patternFill patternType="solid">
        <fgColor theme="6" tint="0.39997558519241921"/>
        <bgColor indexed="64"/>
      </patternFill>
    </fill>
  </fills>
  <borders count="71">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4">
    <xf numFmtId="0" fontId="0" fillId="0" borderId="0"/>
    <xf numFmtId="4" fontId="2" fillId="0" borderId="0" applyFont="0" applyFill="0" applyBorder="0" applyAlignment="0" applyProtection="0"/>
    <xf numFmtId="8" fontId="2" fillId="0" borderId="0" applyFont="0" applyFill="0" applyBorder="0" applyAlignment="0" applyProtection="0"/>
    <xf numFmtId="4" fontId="2" fillId="0" borderId="0" applyFont="0" applyFill="0" applyBorder="0" applyAlignment="0" applyProtection="0"/>
  </cellStyleXfs>
  <cellXfs count="470">
    <xf numFmtId="0" fontId="0" fillId="0" borderId="0" xfId="0"/>
    <xf numFmtId="0" fontId="0" fillId="0" borderId="0" xfId="0" applyProtection="1">
      <protection locked="0"/>
    </xf>
    <xf numFmtId="15" fontId="0" fillId="0" borderId="0" xfId="0" applyNumberFormat="1" applyProtection="1">
      <protection locked="0"/>
    </xf>
    <xf numFmtId="7" fontId="0" fillId="0" borderId="0" xfId="0" applyNumberFormat="1" applyProtection="1">
      <protection locked="0"/>
    </xf>
    <xf numFmtId="2" fontId="0" fillId="0" borderId="0" xfId="0" applyNumberFormat="1" applyProtection="1">
      <protection locked="0"/>
    </xf>
    <xf numFmtId="0" fontId="0" fillId="0" borderId="0" xfId="0" applyProtection="1"/>
    <xf numFmtId="15" fontId="0" fillId="0" borderId="0" xfId="0" applyNumberFormat="1" applyBorder="1" applyAlignment="1" applyProtection="1">
      <alignment horizontal="left"/>
    </xf>
    <xf numFmtId="15" fontId="0" fillId="0" borderId="0" xfId="0" applyNumberFormat="1" applyProtection="1"/>
    <xf numFmtId="7" fontId="0" fillId="0" borderId="0" xfId="0" applyNumberFormat="1" applyProtection="1"/>
    <xf numFmtId="0" fontId="0" fillId="0" borderId="0" xfId="0" applyAlignment="1">
      <alignment horizontal="center"/>
    </xf>
    <xf numFmtId="0" fontId="2" fillId="0" borderId="0" xfId="0" applyFont="1" applyBorder="1" applyAlignment="1" applyProtection="1"/>
    <xf numFmtId="0" fontId="0" fillId="0" borderId="0" xfId="0" applyBorder="1" applyAlignment="1" applyProtection="1"/>
    <xf numFmtId="7" fontId="0" fillId="0" borderId="0" xfId="0" applyNumberFormat="1" applyBorder="1" applyAlignment="1" applyProtection="1"/>
    <xf numFmtId="0" fontId="0" fillId="0" borderId="0" xfId="0" applyAlignment="1">
      <alignment horizontal="right"/>
    </xf>
    <xf numFmtId="0" fontId="3" fillId="0" borderId="1" xfId="0" applyFont="1" applyBorder="1" applyProtection="1"/>
    <xf numFmtId="0" fontId="0" fillId="0" borderId="0" xfId="0" applyAlignment="1">
      <alignment horizontal="left"/>
    </xf>
    <xf numFmtId="0" fontId="1" fillId="0" borderId="0" xfId="0" applyFont="1"/>
    <xf numFmtId="0" fontId="4" fillId="0" borderId="0" xfId="0" applyFont="1"/>
    <xf numFmtId="0" fontId="0" fillId="0" borderId="0" xfId="0" applyBorder="1" applyAlignment="1">
      <alignment wrapText="1"/>
    </xf>
    <xf numFmtId="0" fontId="0" fillId="0" borderId="0" xfId="0" applyAlignment="1">
      <alignment wrapText="1"/>
    </xf>
    <xf numFmtId="0" fontId="1" fillId="0" borderId="0" xfId="0" applyFont="1" applyBorder="1" applyAlignment="1">
      <alignment wrapText="1"/>
    </xf>
    <xf numFmtId="0" fontId="1" fillId="0" borderId="0" xfId="0" applyFont="1" applyBorder="1" applyAlignment="1">
      <alignment horizontal="center" wrapText="1"/>
    </xf>
    <xf numFmtId="0" fontId="1" fillId="0" borderId="1" xfId="0" applyFont="1" applyBorder="1" applyAlignment="1">
      <alignment wrapText="1"/>
    </xf>
    <xf numFmtId="0" fontId="1" fillId="0" borderId="2" xfId="0" applyFont="1" applyBorder="1" applyAlignment="1">
      <alignment wrapText="1"/>
    </xf>
    <xf numFmtId="0" fontId="7" fillId="0" borderId="0" xfId="0" applyFont="1"/>
    <xf numFmtId="0" fontId="7" fillId="0" borderId="0" xfId="0" applyFont="1" applyProtection="1"/>
    <xf numFmtId="0" fontId="7" fillId="0" borderId="0" xfId="0" applyFont="1" applyProtection="1">
      <protection locked="0"/>
    </xf>
    <xf numFmtId="0" fontId="7" fillId="0" borderId="0" xfId="0" applyFont="1" applyAlignment="1">
      <alignment horizontal="center"/>
    </xf>
    <xf numFmtId="164" fontId="7" fillId="0" borderId="0" xfId="0" applyNumberFormat="1" applyFont="1" applyAlignment="1">
      <alignment horizontal="right"/>
    </xf>
    <xf numFmtId="164" fontId="7" fillId="0" borderId="0" xfId="0" applyNumberFormat="1" applyFont="1" applyAlignment="1" applyProtection="1">
      <alignment horizontal="right"/>
      <protection locked="0"/>
    </xf>
    <xf numFmtId="164" fontId="7" fillId="0" borderId="0" xfId="0" applyNumberFormat="1" applyFont="1"/>
    <xf numFmtId="164" fontId="7" fillId="0" borderId="0" xfId="0" applyNumberFormat="1" applyFont="1" applyProtection="1">
      <protection locked="0"/>
    </xf>
    <xf numFmtId="2" fontId="7" fillId="0" borderId="0" xfId="0" applyNumberFormat="1" applyFont="1" applyAlignment="1">
      <alignment horizontal="center"/>
    </xf>
    <xf numFmtId="164" fontId="7" fillId="0" borderId="0" xfId="0" applyNumberFormat="1" applyFont="1" applyAlignment="1" applyProtection="1">
      <alignment horizontal="right"/>
    </xf>
    <xf numFmtId="0" fontId="7" fillId="0" borderId="0" xfId="0" applyFont="1" applyAlignment="1" applyProtection="1">
      <alignment horizontal="center"/>
      <protection locked="0"/>
    </xf>
    <xf numFmtId="0" fontId="8" fillId="6" borderId="8" xfId="0" applyFont="1" applyFill="1" applyBorder="1" applyAlignment="1">
      <alignment horizontal="left"/>
    </xf>
    <xf numFmtId="4" fontId="9" fillId="0" borderId="9" xfId="0" applyNumberFormat="1" applyFont="1" applyBorder="1" applyAlignment="1" applyProtection="1">
      <alignment horizontal="centerContinuous"/>
      <protection hidden="1"/>
    </xf>
    <xf numFmtId="0" fontId="7" fillId="0" borderId="9" xfId="0" applyFont="1" applyBorder="1"/>
    <xf numFmtId="4" fontId="10" fillId="0" borderId="9" xfId="0" applyNumberFormat="1" applyFont="1" applyBorder="1" applyAlignment="1" applyProtection="1">
      <alignment horizontal="left"/>
      <protection locked="0"/>
    </xf>
    <xf numFmtId="4" fontId="9" fillId="0" borderId="9" xfId="0" applyNumberFormat="1" applyFont="1" applyBorder="1" applyAlignment="1" applyProtection="1">
      <alignment horizontal="centerContinuous"/>
      <protection locked="0"/>
    </xf>
    <xf numFmtId="4" fontId="9" fillId="0" borderId="14" xfId="0" applyNumberFormat="1" applyFont="1" applyBorder="1" applyAlignment="1" applyProtection="1">
      <alignment horizontal="centerContinuous"/>
      <protection locked="0"/>
    </xf>
    <xf numFmtId="165" fontId="9" fillId="2" borderId="4" xfId="0" applyNumberFormat="1" applyFont="1" applyFill="1" applyBorder="1" applyAlignment="1" applyProtection="1">
      <alignment horizontal="center"/>
    </xf>
    <xf numFmtId="165" fontId="10" fillId="2" borderId="4" xfId="0" applyNumberFormat="1" applyFont="1" applyFill="1" applyBorder="1" applyAlignment="1" applyProtection="1">
      <alignment horizontal="center"/>
      <protection hidden="1"/>
    </xf>
    <xf numFmtId="165" fontId="9" fillId="2" borderId="25" xfId="0" applyNumberFormat="1" applyFont="1" applyFill="1" applyBorder="1" applyAlignment="1" applyProtection="1">
      <alignment horizontal="center"/>
    </xf>
    <xf numFmtId="0" fontId="10" fillId="7" borderId="9" xfId="0" applyFont="1" applyFill="1" applyBorder="1" applyAlignment="1" applyProtection="1">
      <alignment horizontal="center"/>
      <protection hidden="1"/>
    </xf>
    <xf numFmtId="15" fontId="9" fillId="7" borderId="9" xfId="0" applyNumberFormat="1" applyFont="1" applyFill="1" applyBorder="1" applyAlignment="1" applyProtection="1">
      <alignment horizontal="left"/>
      <protection hidden="1"/>
    </xf>
    <xf numFmtId="0" fontId="10" fillId="0" borderId="26" xfId="0" applyFont="1" applyBorder="1" applyAlignment="1" applyProtection="1">
      <alignment horizontal="left"/>
      <protection hidden="1"/>
    </xf>
    <xf numFmtId="0" fontId="7" fillId="7" borderId="9" xfId="0" applyFont="1" applyFill="1" applyBorder="1"/>
    <xf numFmtId="15" fontId="7" fillId="0" borderId="27" xfId="0" applyNumberFormat="1" applyFont="1" applyBorder="1" applyProtection="1">
      <protection hidden="1"/>
    </xf>
    <xf numFmtId="14" fontId="7" fillId="0" borderId="21" xfId="0" applyNumberFormat="1" applyFont="1" applyBorder="1" applyAlignment="1" applyProtection="1">
      <alignment horizontal="center"/>
    </xf>
    <xf numFmtId="20" fontId="7" fillId="0" borderId="28" xfId="0" applyNumberFormat="1" applyFont="1" applyBorder="1" applyAlignment="1" applyProtection="1">
      <alignment horizontal="center"/>
    </xf>
    <xf numFmtId="0" fontId="7" fillId="7" borderId="29" xfId="0" applyFont="1" applyFill="1" applyBorder="1"/>
    <xf numFmtId="16" fontId="9" fillId="7" borderId="30" xfId="0" applyNumberFormat="1" applyFont="1" applyFill="1" applyBorder="1" applyAlignment="1" applyProtection="1">
      <alignment horizontal="left"/>
      <protection hidden="1"/>
    </xf>
    <xf numFmtId="4" fontId="9" fillId="7" borderId="0" xfId="0" applyNumberFormat="1" applyFont="1" applyFill="1" applyBorder="1" applyAlignment="1" applyProtection="1">
      <alignment horizontal="right"/>
      <protection hidden="1"/>
    </xf>
    <xf numFmtId="15" fontId="9" fillId="7" borderId="0" xfId="0" applyNumberFormat="1" applyFont="1" applyFill="1" applyBorder="1" applyAlignment="1" applyProtection="1">
      <alignment horizontal="left"/>
      <protection hidden="1"/>
    </xf>
    <xf numFmtId="15" fontId="10" fillId="0" borderId="31" xfId="0" applyNumberFormat="1" applyFont="1" applyBorder="1" applyAlignment="1" applyProtection="1">
      <alignment horizontal="left"/>
      <protection hidden="1"/>
    </xf>
    <xf numFmtId="0" fontId="7" fillId="7" borderId="0" xfId="0" applyFont="1" applyFill="1" applyBorder="1"/>
    <xf numFmtId="4" fontId="9" fillId="7" borderId="9" xfId="0" applyNumberFormat="1" applyFont="1" applyFill="1" applyBorder="1" applyAlignment="1" applyProtection="1">
      <alignment horizontal="left"/>
      <protection hidden="1"/>
    </xf>
    <xf numFmtId="4" fontId="9" fillId="7" borderId="14" xfId="0" applyNumberFormat="1" applyFont="1" applyFill="1" applyBorder="1" applyAlignment="1" applyProtection="1">
      <alignment horizontal="left"/>
      <protection hidden="1"/>
    </xf>
    <xf numFmtId="4" fontId="9" fillId="7" borderId="0" xfId="0" applyNumberFormat="1" applyFont="1" applyFill="1" applyBorder="1" applyAlignment="1" applyProtection="1">
      <alignment horizontal="center"/>
      <protection hidden="1"/>
    </xf>
    <xf numFmtId="4" fontId="9" fillId="7" borderId="0" xfId="0" applyNumberFormat="1" applyFont="1" applyFill="1" applyBorder="1" applyAlignment="1" applyProtection="1">
      <alignment horizontal="left"/>
      <protection hidden="1"/>
    </xf>
    <xf numFmtId="4" fontId="9" fillId="7" borderId="11" xfId="0" applyNumberFormat="1" applyFont="1" applyFill="1" applyBorder="1" applyAlignment="1" applyProtection="1">
      <alignment horizontal="left"/>
      <protection hidden="1"/>
    </xf>
    <xf numFmtId="16" fontId="9" fillId="7" borderId="32" xfId="0" applyNumberFormat="1" applyFont="1" applyFill="1" applyBorder="1" applyProtection="1">
      <protection hidden="1"/>
    </xf>
    <xf numFmtId="4" fontId="9" fillId="7" borderId="2" xfId="0" applyNumberFormat="1" applyFont="1" applyFill="1" applyBorder="1" applyProtection="1">
      <protection hidden="1"/>
    </xf>
    <xf numFmtId="4" fontId="9" fillId="7" borderId="15" xfId="0" applyNumberFormat="1" applyFont="1" applyFill="1" applyBorder="1" applyProtection="1">
      <protection hidden="1"/>
    </xf>
    <xf numFmtId="0" fontId="7" fillId="0" borderId="33" xfId="0" applyFont="1" applyBorder="1"/>
    <xf numFmtId="16" fontId="9" fillId="0" borderId="34" xfId="0" applyNumberFormat="1" applyFont="1" applyBorder="1" applyAlignment="1" applyProtection="1">
      <alignment horizontal="center"/>
      <protection hidden="1"/>
    </xf>
    <xf numFmtId="4" fontId="9" fillId="0" borderId="34" xfId="0" applyNumberFormat="1" applyFont="1" applyBorder="1" applyAlignment="1" applyProtection="1">
      <alignment horizontal="center"/>
      <protection hidden="1"/>
    </xf>
    <xf numFmtId="16" fontId="9" fillId="7" borderId="0" xfId="0" applyNumberFormat="1" applyFont="1" applyFill="1" applyBorder="1" applyProtection="1">
      <protection hidden="1"/>
    </xf>
    <xf numFmtId="0" fontId="7" fillId="0" borderId="35" xfId="0" applyFont="1" applyBorder="1" applyAlignment="1">
      <alignment horizontal="center"/>
    </xf>
    <xf numFmtId="4" fontId="9" fillId="7" borderId="0" xfId="0" applyNumberFormat="1" applyFont="1" applyFill="1" applyBorder="1" applyProtection="1">
      <protection hidden="1"/>
    </xf>
    <xf numFmtId="0" fontId="7" fillId="0" borderId="36" xfId="0" applyFont="1" applyBorder="1"/>
    <xf numFmtId="4" fontId="7" fillId="0" borderId="37" xfId="0" applyNumberFormat="1" applyFont="1" applyBorder="1" applyProtection="1"/>
    <xf numFmtId="0" fontId="7" fillId="7" borderId="38" xfId="0" applyFont="1" applyFill="1" applyBorder="1"/>
    <xf numFmtId="16" fontId="10" fillId="0" borderId="39" xfId="0" applyNumberFormat="1" applyFont="1" applyBorder="1" applyProtection="1">
      <protection hidden="1"/>
    </xf>
    <xf numFmtId="4" fontId="9" fillId="0" borderId="39" xfId="0" applyNumberFormat="1" applyFont="1" applyBorder="1" applyProtection="1">
      <protection hidden="1"/>
    </xf>
    <xf numFmtId="4" fontId="9" fillId="0" borderId="40" xfId="0" applyNumberFormat="1" applyFont="1" applyBorder="1" applyProtection="1">
      <protection hidden="1"/>
    </xf>
    <xf numFmtId="4" fontId="9" fillId="0" borderId="41" xfId="0" applyNumberFormat="1" applyFont="1" applyBorder="1" applyProtection="1">
      <protection hidden="1"/>
    </xf>
    <xf numFmtId="4" fontId="9" fillId="5" borderId="34" xfId="0" applyNumberFormat="1" applyFont="1" applyFill="1" applyBorder="1" applyAlignment="1" applyProtection="1">
      <alignment horizontal="center"/>
      <protection hidden="1"/>
    </xf>
    <xf numFmtId="0" fontId="7" fillId="5" borderId="34" xfId="0" applyFont="1" applyFill="1" applyBorder="1" applyAlignment="1">
      <alignment horizontal="center"/>
    </xf>
    <xf numFmtId="4" fontId="7" fillId="5" borderId="37" xfId="0" applyNumberFormat="1" applyFont="1" applyFill="1" applyBorder="1" applyProtection="1"/>
    <xf numFmtId="4" fontId="7" fillId="5" borderId="39" xfId="0" applyNumberFormat="1" applyFont="1" applyFill="1" applyBorder="1" applyProtection="1"/>
    <xf numFmtId="4" fontId="9" fillId="3" borderId="11" xfId="0" applyNumberFormat="1" applyFont="1" applyFill="1" applyBorder="1" applyAlignment="1" applyProtection="1">
      <alignment horizontal="center"/>
      <protection hidden="1"/>
    </xf>
    <xf numFmtId="4" fontId="9" fillId="3" borderId="15" xfId="0" applyNumberFormat="1" applyFont="1" applyFill="1" applyBorder="1" applyProtection="1">
      <protection hidden="1"/>
    </xf>
    <xf numFmtId="4" fontId="9" fillId="3" borderId="23" xfId="0" applyNumberFormat="1" applyFont="1" applyFill="1" applyBorder="1" applyProtection="1">
      <protection hidden="1"/>
    </xf>
    <xf numFmtId="0" fontId="11" fillId="0" borderId="0" xfId="0" applyFont="1" applyAlignment="1">
      <alignment wrapText="1"/>
    </xf>
    <xf numFmtId="0" fontId="0" fillId="4" borderId="31" xfId="0" applyFill="1" applyBorder="1"/>
    <xf numFmtId="0" fontId="2" fillId="4" borderId="31" xfId="0" applyFont="1" applyFill="1" applyBorder="1"/>
    <xf numFmtId="7" fontId="7" fillId="4" borderId="2" xfId="0" applyNumberFormat="1" applyFont="1" applyFill="1" applyBorder="1" applyAlignment="1" applyProtection="1">
      <alignment horizontal="center"/>
      <protection locked="0"/>
    </xf>
    <xf numFmtId="0" fontId="1" fillId="5" borderId="20" xfId="0" applyFont="1" applyFill="1" applyBorder="1" applyAlignment="1" applyProtection="1"/>
    <xf numFmtId="0" fontId="1" fillId="5" borderId="21" xfId="0" applyFont="1" applyFill="1" applyBorder="1" applyAlignment="1" applyProtection="1"/>
    <xf numFmtId="7" fontId="1" fillId="5" borderId="21" xfId="0" applyNumberFormat="1" applyFont="1" applyFill="1" applyBorder="1" applyAlignment="1" applyProtection="1"/>
    <xf numFmtId="0" fontId="0" fillId="5" borderId="21" xfId="0" applyFill="1" applyBorder="1" applyAlignment="1" applyProtection="1"/>
    <xf numFmtId="0" fontId="0" fillId="5" borderId="21" xfId="0" applyFill="1" applyBorder="1" applyProtection="1"/>
    <xf numFmtId="7" fontId="1" fillId="5" borderId="28" xfId="0" applyNumberFormat="1" applyFont="1" applyFill="1" applyBorder="1" applyAlignment="1" applyProtection="1">
      <alignment horizontal="right"/>
    </xf>
    <xf numFmtId="0" fontId="7" fillId="0" borderId="0" xfId="0" applyFont="1" applyFill="1" applyBorder="1"/>
    <xf numFmtId="4" fontId="9" fillId="7" borderId="11" xfId="0" applyNumberFormat="1" applyFont="1" applyFill="1" applyBorder="1" applyProtection="1">
      <protection hidden="1"/>
    </xf>
    <xf numFmtId="0" fontId="0" fillId="0" borderId="0" xfId="0" applyFont="1"/>
    <xf numFmtId="0" fontId="0" fillId="0" borderId="0" xfId="0" applyFont="1" applyBorder="1" applyAlignment="1">
      <alignment wrapText="1"/>
    </xf>
    <xf numFmtId="8" fontId="0" fillId="0" borderId="0" xfId="0" applyNumberFormat="1" applyFont="1" applyBorder="1" applyAlignment="1">
      <alignment wrapText="1"/>
    </xf>
    <xf numFmtId="0" fontId="1" fillId="0" borderId="3" xfId="0" applyFont="1" applyBorder="1" applyAlignment="1">
      <alignment wrapText="1"/>
    </xf>
    <xf numFmtId="0" fontId="8" fillId="8" borderId="8" xfId="0" applyFont="1" applyFill="1" applyBorder="1" applyProtection="1"/>
    <xf numFmtId="0" fontId="7" fillId="8" borderId="9" xfId="0" applyFont="1" applyFill="1" applyBorder="1"/>
    <xf numFmtId="0" fontId="7" fillId="8" borderId="42" xfId="0" applyFont="1" applyFill="1" applyBorder="1" applyProtection="1"/>
    <xf numFmtId="0" fontId="8" fillId="8" borderId="22" xfId="0" applyFont="1" applyFill="1" applyBorder="1" applyAlignment="1" applyProtection="1">
      <alignment horizontal="center"/>
    </xf>
    <xf numFmtId="0" fontId="8" fillId="8" borderId="1" xfId="0" applyFont="1" applyFill="1" applyBorder="1" applyAlignment="1" applyProtection="1">
      <alignment horizontal="center"/>
    </xf>
    <xf numFmtId="0" fontId="8" fillId="8" borderId="43" xfId="0" applyFont="1" applyFill="1" applyBorder="1" applyAlignment="1" applyProtection="1">
      <alignment horizontal="center"/>
    </xf>
    <xf numFmtId="0" fontId="8" fillId="0" borderId="0" xfId="0" applyFont="1" applyBorder="1" applyAlignment="1" applyProtection="1">
      <alignment horizontal="center"/>
    </xf>
    <xf numFmtId="15" fontId="7" fillId="4" borderId="4" xfId="0" applyNumberFormat="1" applyFont="1" applyFill="1" applyBorder="1" applyAlignment="1" applyProtection="1">
      <alignment horizontal="left"/>
      <protection locked="0"/>
    </xf>
    <xf numFmtId="1" fontId="7" fillId="4" borderId="26" xfId="0" applyNumberFormat="1" applyFont="1" applyFill="1" applyBorder="1" applyAlignment="1" applyProtection="1">
      <alignment horizontal="center"/>
      <protection locked="0"/>
    </xf>
    <xf numFmtId="49" fontId="7" fillId="4" borderId="5" xfId="0" applyNumberFormat="1" applyFont="1" applyFill="1" applyBorder="1" applyAlignment="1" applyProtection="1">
      <alignment horizontal="center"/>
      <protection locked="0"/>
    </xf>
    <xf numFmtId="7" fontId="7" fillId="4" borderId="26" xfId="0" applyNumberFormat="1" applyFont="1" applyFill="1" applyBorder="1" applyAlignment="1" applyProtection="1">
      <alignment horizontal="center"/>
      <protection locked="0"/>
    </xf>
    <xf numFmtId="7" fontId="7" fillId="4" borderId="5" xfId="0" applyNumberFormat="1" applyFont="1" applyFill="1" applyBorder="1" applyAlignment="1" applyProtection="1">
      <alignment horizontal="center"/>
      <protection locked="0"/>
    </xf>
    <xf numFmtId="0" fontId="7" fillId="4" borderId="26" xfId="0" applyFont="1" applyFill="1" applyBorder="1" applyAlignment="1" applyProtection="1">
      <alignment horizontal="center"/>
      <protection locked="0"/>
    </xf>
    <xf numFmtId="7" fontId="7" fillId="0" borderId="5" xfId="0" applyNumberFormat="1" applyFont="1" applyBorder="1" applyAlignment="1" applyProtection="1">
      <alignment horizontal="center"/>
    </xf>
    <xf numFmtId="7" fontId="7" fillId="0" borderId="24" xfId="0" applyNumberFormat="1" applyFont="1" applyBorder="1" applyAlignment="1" applyProtection="1">
      <alignment horizontal="right"/>
    </xf>
    <xf numFmtId="0" fontId="7" fillId="0" borderId="0" xfId="0" applyFont="1" applyBorder="1"/>
    <xf numFmtId="15" fontId="7" fillId="4" borderId="12" xfId="0" applyNumberFormat="1" applyFont="1" applyFill="1" applyBorder="1" applyAlignment="1" applyProtection="1">
      <alignment horizontal="left"/>
      <protection locked="0"/>
    </xf>
    <xf numFmtId="49" fontId="7" fillId="4" borderId="2" xfId="0" applyNumberFormat="1" applyFont="1" applyFill="1" applyBorder="1" applyAlignment="1" applyProtection="1">
      <alignment horizontal="center"/>
      <protection locked="0"/>
    </xf>
    <xf numFmtId="7" fontId="7" fillId="4" borderId="44" xfId="0" applyNumberFormat="1" applyFont="1" applyFill="1" applyBorder="1" applyAlignment="1" applyProtection="1">
      <alignment horizontal="center"/>
      <protection locked="0"/>
    </xf>
    <xf numFmtId="0" fontId="7" fillId="4" borderId="44" xfId="0" applyFont="1" applyFill="1" applyBorder="1" applyAlignment="1" applyProtection="1">
      <alignment horizontal="center"/>
      <protection locked="0"/>
    </xf>
    <xf numFmtId="7" fontId="7" fillId="0" borderId="2" xfId="0" applyNumberFormat="1" applyFont="1" applyBorder="1" applyAlignment="1" applyProtection="1">
      <alignment horizontal="center"/>
    </xf>
    <xf numFmtId="7" fontId="7" fillId="0" borderId="45" xfId="0" applyNumberFormat="1" applyFont="1" applyBorder="1" applyAlignment="1" applyProtection="1">
      <alignment horizontal="right"/>
    </xf>
    <xf numFmtId="1" fontId="7" fillId="4" borderId="44" xfId="0" applyNumberFormat="1" applyFont="1" applyFill="1" applyBorder="1" applyAlignment="1" applyProtection="1">
      <alignment horizontal="center"/>
      <protection locked="0"/>
    </xf>
    <xf numFmtId="7" fontId="7" fillId="0" borderId="1" xfId="0" applyNumberFormat="1" applyFont="1" applyBorder="1" applyAlignment="1" applyProtection="1">
      <alignment horizontal="center"/>
    </xf>
    <xf numFmtId="15" fontId="7" fillId="0" borderId="0" xfId="0" applyNumberFormat="1" applyFont="1" applyBorder="1" applyAlignment="1" applyProtection="1">
      <alignment horizontal="left"/>
    </xf>
    <xf numFmtId="7" fontId="7" fillId="0" borderId="0" xfId="0" applyNumberFormat="1" applyFont="1" applyBorder="1" applyAlignment="1" applyProtection="1">
      <alignment horizontal="center"/>
      <protection locked="0"/>
    </xf>
    <xf numFmtId="0" fontId="7" fillId="0" borderId="0" xfId="0" applyFont="1" applyBorder="1" applyAlignment="1" applyProtection="1">
      <alignment horizontal="center"/>
      <protection locked="0"/>
    </xf>
    <xf numFmtId="7" fontId="7" fillId="0" borderId="0" xfId="0" applyNumberFormat="1" applyFont="1" applyBorder="1" applyAlignment="1" applyProtection="1">
      <alignment horizontal="right"/>
    </xf>
    <xf numFmtId="0" fontId="8" fillId="4" borderId="20" xfId="0" applyFont="1" applyFill="1" applyBorder="1" applyAlignment="1" applyProtection="1"/>
    <xf numFmtId="0" fontId="8" fillId="4" borderId="21" xfId="0" applyFont="1" applyFill="1" applyBorder="1" applyAlignment="1" applyProtection="1"/>
    <xf numFmtId="7" fontId="8" fillId="4" borderId="21" xfId="0" applyNumberFormat="1" applyFont="1" applyFill="1" applyBorder="1" applyAlignment="1" applyProtection="1"/>
    <xf numFmtId="0" fontId="7" fillId="4" borderId="21" xfId="0" applyFont="1" applyFill="1" applyBorder="1"/>
    <xf numFmtId="7" fontId="8" fillId="4" borderId="28" xfId="0" applyNumberFormat="1" applyFont="1" applyFill="1" applyBorder="1" applyAlignment="1" applyProtection="1"/>
    <xf numFmtId="0" fontId="8" fillId="3" borderId="8" xfId="0" applyFont="1" applyFill="1" applyBorder="1" applyProtection="1"/>
    <xf numFmtId="0" fontId="8" fillId="3" borderId="9" xfId="0" applyFont="1" applyFill="1" applyBorder="1" applyProtection="1"/>
    <xf numFmtId="0" fontId="8" fillId="3" borderId="9" xfId="0" applyFont="1" applyFill="1" applyBorder="1" applyAlignment="1" applyProtection="1">
      <alignment horizontal="center"/>
    </xf>
    <xf numFmtId="0" fontId="8" fillId="3" borderId="42" xfId="0" applyFont="1" applyFill="1" applyBorder="1" applyAlignment="1" applyProtection="1">
      <alignment horizontal="center"/>
    </xf>
    <xf numFmtId="0" fontId="12" fillId="3" borderId="46" xfId="0" applyFont="1" applyFill="1" applyBorder="1" applyAlignment="1" applyProtection="1">
      <alignment horizontal="center"/>
    </xf>
    <xf numFmtId="8" fontId="8" fillId="3" borderId="43" xfId="2" applyFont="1" applyFill="1" applyBorder="1" applyAlignment="1" applyProtection="1">
      <alignment horizontal="center"/>
    </xf>
    <xf numFmtId="8" fontId="12" fillId="3" borderId="47" xfId="2" applyFont="1" applyFill="1" applyBorder="1" applyAlignment="1" applyProtection="1">
      <alignment horizontal="center"/>
    </xf>
    <xf numFmtId="0" fontId="7" fillId="4" borderId="29" xfId="0" applyFont="1" applyFill="1" applyBorder="1" applyProtection="1">
      <protection locked="0"/>
    </xf>
    <xf numFmtId="0" fontId="7" fillId="0" borderId="3" xfId="0" applyFont="1" applyBorder="1" applyProtection="1"/>
    <xf numFmtId="0" fontId="7" fillId="0" borderId="3" xfId="0" applyFont="1" applyBorder="1" applyAlignment="1" applyProtection="1">
      <alignment horizontal="right"/>
      <protection locked="0"/>
    </xf>
    <xf numFmtId="0" fontId="7" fillId="4" borderId="2" xfId="0" applyFont="1" applyFill="1" applyBorder="1" applyAlignment="1" applyProtection="1">
      <alignment horizontal="center"/>
      <protection locked="0"/>
    </xf>
    <xf numFmtId="164" fontId="7" fillId="0" borderId="2" xfId="0" applyNumberFormat="1" applyFont="1" applyBorder="1" applyAlignment="1" applyProtection="1">
      <alignment horizontal="right"/>
    </xf>
    <xf numFmtId="8" fontId="7" fillId="0" borderId="32" xfId="0" applyNumberFormat="1" applyFont="1" applyBorder="1" applyAlignment="1" applyProtection="1">
      <alignment horizontal="right"/>
    </xf>
    <xf numFmtId="8" fontId="7" fillId="0" borderId="45" xfId="0" applyNumberFormat="1" applyFont="1" applyFill="1" applyBorder="1" applyAlignment="1" applyProtection="1">
      <alignment horizontal="center"/>
    </xf>
    <xf numFmtId="8" fontId="7" fillId="0" borderId="48" xfId="0" applyNumberFormat="1" applyFont="1" applyFill="1" applyBorder="1" applyAlignment="1" applyProtection="1">
      <alignment horizontal="center"/>
    </xf>
    <xf numFmtId="0" fontId="7" fillId="4" borderId="22" xfId="0" applyFont="1" applyFill="1" applyBorder="1" applyProtection="1">
      <protection locked="0"/>
    </xf>
    <xf numFmtId="0" fontId="7" fillId="0" borderId="18" xfId="0" applyFont="1" applyBorder="1" applyProtection="1"/>
    <xf numFmtId="0" fontId="7" fillId="0" borderId="1" xfId="0" applyFont="1" applyBorder="1" applyAlignment="1" applyProtection="1">
      <alignment horizontal="right"/>
      <protection locked="0"/>
    </xf>
    <xf numFmtId="0" fontId="7" fillId="4" borderId="1" xfId="0" applyFont="1" applyFill="1" applyBorder="1" applyAlignment="1" applyProtection="1">
      <alignment horizontal="center"/>
      <protection locked="0"/>
    </xf>
    <xf numFmtId="164" fontId="7" fillId="0" borderId="1" xfId="0" applyNumberFormat="1" applyFont="1" applyBorder="1" applyAlignment="1" applyProtection="1">
      <alignment horizontal="right"/>
    </xf>
    <xf numFmtId="8" fontId="7" fillId="0" borderId="49" xfId="0" applyNumberFormat="1" applyFont="1" applyBorder="1" applyAlignment="1" applyProtection="1">
      <alignment horizontal="right"/>
    </xf>
    <xf numFmtId="0" fontId="7" fillId="0" borderId="50" xfId="0" applyFont="1" applyBorder="1" applyAlignment="1">
      <alignment horizontal="center"/>
    </xf>
    <xf numFmtId="0" fontId="7" fillId="0" borderId="2" xfId="0" applyFont="1" applyBorder="1" applyAlignment="1" applyProtection="1">
      <alignment horizontal="center"/>
    </xf>
    <xf numFmtId="8" fontId="7" fillId="0" borderId="0" xfId="0" applyNumberFormat="1" applyFont="1" applyFill="1" applyBorder="1" applyAlignment="1" applyProtection="1">
      <alignment horizontal="right"/>
    </xf>
    <xf numFmtId="8" fontId="8" fillId="4" borderId="28" xfId="2" applyFont="1" applyFill="1" applyBorder="1" applyAlignment="1" applyProtection="1">
      <alignment horizontal="right"/>
    </xf>
    <xf numFmtId="0" fontId="7" fillId="0" borderId="0" xfId="0" applyFont="1" applyBorder="1" applyAlignment="1" applyProtection="1"/>
    <xf numFmtId="8" fontId="7" fillId="0" borderId="0" xfId="2" applyFont="1" applyBorder="1" applyAlignment="1" applyProtection="1">
      <alignment horizontal="right"/>
    </xf>
    <xf numFmtId="0" fontId="7" fillId="3" borderId="1" xfId="0" applyFont="1" applyFill="1" applyBorder="1" applyProtection="1">
      <protection locked="0"/>
    </xf>
    <xf numFmtId="0" fontId="7" fillId="4" borderId="8" xfId="0" applyFont="1" applyFill="1" applyBorder="1" applyProtection="1">
      <protection locked="0"/>
    </xf>
    <xf numFmtId="0" fontId="7" fillId="0" borderId="5" xfId="0" applyFont="1" applyBorder="1" applyProtection="1"/>
    <xf numFmtId="0" fontId="7" fillId="0" borderId="5" xfId="0" applyFont="1" applyBorder="1" applyProtection="1">
      <protection locked="0"/>
    </xf>
    <xf numFmtId="0" fontId="7" fillId="4" borderId="5" xfId="0" applyFont="1" applyFill="1" applyBorder="1" applyAlignment="1" applyProtection="1">
      <alignment horizontal="center"/>
      <protection locked="0"/>
    </xf>
    <xf numFmtId="164" fontId="7" fillId="0" borderId="5" xfId="0" applyNumberFormat="1" applyFont="1" applyBorder="1" applyAlignment="1" applyProtection="1">
      <alignment horizontal="right"/>
    </xf>
    <xf numFmtId="8" fontId="7" fillId="0" borderId="24" xfId="0" applyNumberFormat="1" applyFont="1" applyBorder="1" applyAlignment="1" applyProtection="1">
      <alignment horizontal="right"/>
    </xf>
    <xf numFmtId="0" fontId="7" fillId="0" borderId="3" xfId="0" applyFont="1" applyBorder="1" applyProtection="1">
      <protection locked="0"/>
    </xf>
    <xf numFmtId="8" fontId="7" fillId="0" borderId="45" xfId="0" applyNumberFormat="1" applyFont="1" applyBorder="1" applyAlignment="1" applyProtection="1">
      <alignment horizontal="right"/>
    </xf>
    <xf numFmtId="0" fontId="7" fillId="0" borderId="1" xfId="0" applyFont="1" applyBorder="1" applyProtection="1">
      <protection locked="0"/>
    </xf>
    <xf numFmtId="8" fontId="7" fillId="0" borderId="43" xfId="0" applyNumberFormat="1" applyFont="1" applyBorder="1" applyAlignment="1" applyProtection="1">
      <alignment horizontal="right"/>
    </xf>
    <xf numFmtId="0" fontId="7" fillId="0" borderId="0" xfId="0" applyFont="1" applyFill="1" applyBorder="1" applyProtection="1"/>
    <xf numFmtId="8" fontId="7" fillId="0" borderId="0" xfId="2" applyFont="1" applyFill="1" applyBorder="1" applyAlignment="1" applyProtection="1">
      <alignment horizontal="center"/>
    </xf>
    <xf numFmtId="0" fontId="7" fillId="0" borderId="9" xfId="0" applyFont="1" applyBorder="1" applyProtection="1"/>
    <xf numFmtId="8" fontId="8" fillId="0" borderId="0" xfId="2" applyFont="1" applyFill="1" applyBorder="1" applyAlignment="1" applyProtection="1">
      <alignment horizontal="right"/>
    </xf>
    <xf numFmtId="0" fontId="7" fillId="0" borderId="0" xfId="0" applyFont="1" applyFill="1" applyBorder="1" applyAlignment="1" applyProtection="1">
      <alignment horizontal="center"/>
    </xf>
    <xf numFmtId="0" fontId="7" fillId="0" borderId="0" xfId="0" applyFont="1" applyFill="1" applyBorder="1" applyAlignment="1">
      <alignment horizontal="center"/>
    </xf>
    <xf numFmtId="0" fontId="7" fillId="4" borderId="9" xfId="0" applyFont="1" applyFill="1" applyBorder="1" applyProtection="1"/>
    <xf numFmtId="0" fontId="7" fillId="0" borderId="0" xfId="0" applyFont="1" applyFill="1" applyBorder="1" applyAlignment="1" applyProtection="1">
      <alignment horizontal="center"/>
      <protection locked="0"/>
    </xf>
    <xf numFmtId="0" fontId="7" fillId="4" borderId="3" xfId="0" applyFont="1" applyFill="1" applyBorder="1" applyProtection="1"/>
    <xf numFmtId="0" fontId="7" fillId="4" borderId="18" xfId="0" applyFont="1" applyFill="1" applyBorder="1" applyProtection="1"/>
    <xf numFmtId="0" fontId="7" fillId="3" borderId="42" xfId="0" applyFont="1" applyFill="1" applyBorder="1" applyProtection="1"/>
    <xf numFmtId="0" fontId="8" fillId="3" borderId="1" xfId="0" applyFont="1" applyFill="1" applyBorder="1" applyAlignment="1">
      <alignment horizontal="center"/>
    </xf>
    <xf numFmtId="0" fontId="7" fillId="0" borderId="0" xfId="0" applyFont="1" applyBorder="1" applyAlignment="1" applyProtection="1">
      <alignment horizontal="right"/>
    </xf>
    <xf numFmtId="7" fontId="7" fillId="4" borderId="2" xfId="0" applyNumberFormat="1" applyFont="1" applyFill="1" applyBorder="1" applyAlignment="1" applyProtection="1">
      <alignment horizontal="center"/>
    </xf>
    <xf numFmtId="0" fontId="7" fillId="4" borderId="2" xfId="0" applyNumberFormat="1" applyFont="1" applyFill="1" applyBorder="1" applyAlignment="1" applyProtection="1">
      <alignment horizontal="center"/>
    </xf>
    <xf numFmtId="0" fontId="7" fillId="0" borderId="2" xfId="0" applyFont="1" applyFill="1" applyBorder="1" applyAlignment="1" applyProtection="1">
      <alignment horizontal="center"/>
      <protection locked="0"/>
    </xf>
    <xf numFmtId="0" fontId="7" fillId="0" borderId="3" xfId="0" applyFont="1" applyBorder="1" applyAlignment="1" applyProtection="1">
      <alignment horizontal="right"/>
    </xf>
    <xf numFmtId="0" fontId="7" fillId="0" borderId="2" xfId="0" applyNumberFormat="1" applyFont="1" applyBorder="1" applyAlignment="1" applyProtection="1">
      <alignment horizontal="center"/>
    </xf>
    <xf numFmtId="0" fontId="7" fillId="0" borderId="18" xfId="0" applyFont="1" applyBorder="1" applyAlignment="1" applyProtection="1">
      <alignment horizontal="right"/>
    </xf>
    <xf numFmtId="0" fontId="7" fillId="0" borderId="1" xfId="0" applyNumberFormat="1" applyFont="1" applyBorder="1" applyAlignment="1" applyProtection="1">
      <alignment horizontal="center"/>
    </xf>
    <xf numFmtId="0" fontId="7" fillId="0" borderId="0" xfId="0" applyFont="1" applyBorder="1" applyAlignment="1" applyProtection="1">
      <alignment horizontal="center"/>
    </xf>
    <xf numFmtId="8" fontId="8" fillId="4" borderId="21" xfId="2" applyFont="1" applyFill="1" applyBorder="1" applyAlignment="1" applyProtection="1">
      <alignment horizontal="right"/>
    </xf>
    <xf numFmtId="0" fontId="8" fillId="3" borderId="21" xfId="0" applyFont="1" applyFill="1" applyBorder="1" applyProtection="1"/>
    <xf numFmtId="0" fontId="8" fillId="3" borderId="51" xfId="0" applyFont="1" applyFill="1" applyBorder="1" applyProtection="1"/>
    <xf numFmtId="0" fontId="8" fillId="3" borderId="52" xfId="0" applyFont="1" applyFill="1" applyBorder="1" applyProtection="1"/>
    <xf numFmtId="0" fontId="8" fillId="3" borderId="53" xfId="0" applyFont="1" applyFill="1" applyBorder="1" applyAlignment="1" applyProtection="1">
      <alignment horizontal="right"/>
    </xf>
    <xf numFmtId="0" fontId="7" fillId="4" borderId="12" xfId="0" applyFont="1" applyFill="1" applyBorder="1" applyProtection="1">
      <protection locked="0"/>
    </xf>
    <xf numFmtId="0" fontId="7" fillId="0" borderId="2" xfId="0" applyFont="1" applyBorder="1" applyProtection="1"/>
    <xf numFmtId="0" fontId="7" fillId="4" borderId="32" xfId="0" applyFont="1" applyFill="1" applyBorder="1" applyProtection="1">
      <protection locked="0"/>
    </xf>
    <xf numFmtId="0" fontId="7" fillId="4" borderId="37" xfId="0" applyFont="1" applyFill="1" applyBorder="1" applyProtection="1"/>
    <xf numFmtId="8" fontId="7" fillId="4" borderId="45" xfId="2" applyFont="1" applyFill="1" applyBorder="1" applyAlignment="1" applyProtection="1">
      <alignment horizontal="right"/>
      <protection locked="0"/>
    </xf>
    <xf numFmtId="0" fontId="7" fillId="0" borderId="1" xfId="0" applyFont="1" applyBorder="1" applyProtection="1"/>
    <xf numFmtId="0" fontId="7" fillId="4" borderId="49" xfId="0" applyFont="1" applyFill="1" applyBorder="1" applyProtection="1">
      <protection locked="0"/>
    </xf>
    <xf numFmtId="0" fontId="7" fillId="4" borderId="39" xfId="0" applyFont="1" applyFill="1" applyBorder="1" applyProtection="1"/>
    <xf numFmtId="8" fontId="7" fillId="4" borderId="43" xfId="2" applyFont="1" applyFill="1" applyBorder="1" applyAlignment="1" applyProtection="1">
      <alignment horizontal="right"/>
      <protection locked="0"/>
    </xf>
    <xf numFmtId="0" fontId="7" fillId="0" borderId="0" xfId="0" applyFont="1" applyBorder="1" applyProtection="1"/>
    <xf numFmtId="8" fontId="8" fillId="4" borderId="28" xfId="0" applyNumberFormat="1" applyFont="1" applyFill="1" applyBorder="1" applyAlignment="1" applyProtection="1">
      <alignment horizontal="right"/>
    </xf>
    <xf numFmtId="8" fontId="7" fillId="0" borderId="0" xfId="0" applyNumberFormat="1" applyFont="1" applyBorder="1" applyAlignment="1" applyProtection="1">
      <alignment horizontal="right"/>
    </xf>
    <xf numFmtId="0" fontId="7" fillId="4" borderId="2" xfId="0" applyFont="1" applyFill="1" applyBorder="1" applyProtection="1">
      <protection locked="0"/>
    </xf>
    <xf numFmtId="0" fontId="7" fillId="4" borderId="1" xfId="0" applyFont="1" applyFill="1" applyBorder="1" applyProtection="1">
      <protection locked="0"/>
    </xf>
    <xf numFmtId="0" fontId="8" fillId="0" borderId="0" xfId="0" applyFont="1" applyFill="1" applyBorder="1" applyAlignment="1" applyProtection="1"/>
    <xf numFmtId="0" fontId="7" fillId="3" borderId="52" xfId="0" applyFont="1" applyFill="1" applyBorder="1" applyProtection="1"/>
    <xf numFmtId="0" fontId="8" fillId="3" borderId="53" xfId="0" applyFont="1" applyFill="1" applyBorder="1" applyAlignment="1" applyProtection="1">
      <alignment horizontal="center"/>
    </xf>
    <xf numFmtId="0" fontId="7" fillId="4" borderId="32" xfId="0" applyFont="1" applyFill="1" applyBorder="1" applyProtection="1"/>
    <xf numFmtId="0" fontId="7" fillId="0" borderId="2" xfId="0" applyFont="1" applyFill="1" applyBorder="1" applyProtection="1">
      <protection locked="0"/>
    </xf>
    <xf numFmtId="0" fontId="7" fillId="4" borderId="2" xfId="0" applyFont="1" applyFill="1" applyBorder="1" applyProtection="1"/>
    <xf numFmtId="0" fontId="7" fillId="4" borderId="49" xfId="0" applyFont="1" applyFill="1" applyBorder="1" applyProtection="1"/>
    <xf numFmtId="0" fontId="7" fillId="0" borderId="1" xfId="0" applyFont="1" applyFill="1" applyBorder="1" applyProtection="1">
      <protection locked="0"/>
    </xf>
    <xf numFmtId="0" fontId="7" fillId="4" borderId="1" xfId="0" applyFont="1" applyFill="1" applyBorder="1" applyProtection="1"/>
    <xf numFmtId="0" fontId="7" fillId="3" borderId="21" xfId="0" applyFont="1" applyFill="1" applyBorder="1" applyProtection="1"/>
    <xf numFmtId="0" fontId="8" fillId="3" borderId="54" xfId="0" applyFont="1" applyFill="1" applyBorder="1" applyProtection="1"/>
    <xf numFmtId="0" fontId="7" fillId="0" borderId="2" xfId="0" applyFont="1" applyFill="1" applyBorder="1" applyProtection="1"/>
    <xf numFmtId="0" fontId="7" fillId="4" borderId="44" xfId="0" applyFont="1" applyFill="1" applyBorder="1" applyProtection="1"/>
    <xf numFmtId="0" fontId="7" fillId="0" borderId="1" xfId="0" applyFont="1" applyFill="1" applyBorder="1" applyProtection="1"/>
    <xf numFmtId="0" fontId="7" fillId="4" borderId="55" xfId="0" applyFont="1" applyFill="1" applyBorder="1" applyProtection="1"/>
    <xf numFmtId="8" fontId="8" fillId="0" borderId="0" xfId="0" applyNumberFormat="1" applyFont="1" applyFill="1" applyBorder="1" applyAlignment="1" applyProtection="1">
      <alignment horizontal="right"/>
    </xf>
    <xf numFmtId="0" fontId="7" fillId="3" borderId="21" xfId="0" applyFont="1" applyFill="1" applyBorder="1"/>
    <xf numFmtId="0" fontId="7" fillId="4" borderId="37" xfId="0" applyFont="1" applyFill="1" applyBorder="1" applyProtection="1">
      <protection locked="0"/>
    </xf>
    <xf numFmtId="0" fontId="7" fillId="0" borderId="2" xfId="0" applyFont="1" applyBorder="1"/>
    <xf numFmtId="0" fontId="7" fillId="0" borderId="3" xfId="0" applyFont="1" applyBorder="1"/>
    <xf numFmtId="0" fontId="7" fillId="4" borderId="39" xfId="0" applyFont="1" applyFill="1" applyBorder="1" applyProtection="1">
      <protection locked="0"/>
    </xf>
    <xf numFmtId="0" fontId="7" fillId="0" borderId="18" xfId="0" applyFont="1" applyBorder="1"/>
    <xf numFmtId="0" fontId="8" fillId="3" borderId="28" xfId="0" applyFont="1" applyFill="1" applyBorder="1" applyAlignment="1" applyProtection="1">
      <alignment horizontal="center"/>
    </xf>
    <xf numFmtId="0" fontId="8" fillId="0" borderId="0" xfId="0" applyFont="1" applyBorder="1" applyProtection="1"/>
    <xf numFmtId="8" fontId="8" fillId="0" borderId="0" xfId="2" applyFont="1" applyBorder="1" applyAlignment="1" applyProtection="1">
      <alignment horizontal="right"/>
    </xf>
    <xf numFmtId="0" fontId="8" fillId="3" borderId="56" xfId="0" applyFont="1" applyFill="1" applyBorder="1" applyProtection="1"/>
    <xf numFmtId="0" fontId="7" fillId="3" borderId="9" xfId="0" applyFont="1" applyFill="1" applyBorder="1" applyProtection="1"/>
    <xf numFmtId="0" fontId="7" fillId="3" borderId="57" xfId="0" applyFont="1" applyFill="1" applyBorder="1" applyProtection="1"/>
    <xf numFmtId="0" fontId="7" fillId="4" borderId="58" xfId="0" applyFont="1" applyFill="1" applyBorder="1" applyProtection="1">
      <protection locked="0"/>
    </xf>
    <xf numFmtId="0" fontId="7" fillId="4" borderId="10" xfId="0" applyFont="1" applyFill="1" applyBorder="1" applyProtection="1"/>
    <xf numFmtId="0" fontId="7" fillId="4" borderId="34" xfId="0" applyFont="1" applyFill="1" applyBorder="1" applyProtection="1"/>
    <xf numFmtId="8" fontId="7" fillId="4" borderId="11" xfId="2" applyFont="1" applyFill="1" applyBorder="1" applyAlignment="1" applyProtection="1">
      <alignment horizontal="right"/>
      <protection locked="0"/>
    </xf>
    <xf numFmtId="0" fontId="7" fillId="4" borderId="6" xfId="0" applyFont="1" applyFill="1" applyBorder="1" applyProtection="1">
      <protection locked="0"/>
    </xf>
    <xf numFmtId="0" fontId="7" fillId="4" borderId="59" xfId="0" applyFont="1" applyFill="1" applyBorder="1" applyProtection="1">
      <protection locked="0"/>
    </xf>
    <xf numFmtId="0" fontId="7" fillId="4" borderId="60" xfId="0" applyFont="1" applyFill="1" applyBorder="1" applyProtection="1"/>
    <xf numFmtId="8" fontId="7" fillId="4" borderId="7" xfId="2" applyFont="1" applyFill="1" applyBorder="1" applyAlignment="1" applyProtection="1">
      <alignment horizontal="right"/>
      <protection locked="0"/>
    </xf>
    <xf numFmtId="8" fontId="7" fillId="4" borderId="23" xfId="2" applyFont="1" applyFill="1" applyBorder="1" applyAlignment="1" applyProtection="1">
      <alignment horizontal="right"/>
      <protection locked="0"/>
    </xf>
    <xf numFmtId="0" fontId="8" fillId="3" borderId="56" xfId="0" applyFont="1" applyFill="1" applyBorder="1" applyAlignment="1" applyProtection="1">
      <alignment horizontal="center"/>
    </xf>
    <xf numFmtId="8" fontId="8" fillId="3" borderId="49" xfId="2" applyFont="1" applyFill="1" applyBorder="1" applyAlignment="1" applyProtection="1">
      <alignment horizontal="center"/>
    </xf>
    <xf numFmtId="8" fontId="7" fillId="0" borderId="61" xfId="0" applyNumberFormat="1" applyFont="1" applyFill="1" applyBorder="1" applyAlignment="1" applyProtection="1">
      <alignment horizontal="center"/>
    </xf>
    <xf numFmtId="8" fontId="7" fillId="0" borderId="62" xfId="0" applyNumberFormat="1" applyFont="1" applyFill="1" applyBorder="1" applyAlignment="1" applyProtection="1">
      <alignment horizontal="center"/>
    </xf>
    <xf numFmtId="0" fontId="7" fillId="0" borderId="63" xfId="0" applyFont="1" applyBorder="1" applyAlignment="1">
      <alignment horizontal="center"/>
    </xf>
    <xf numFmtId="0" fontId="13" fillId="0" borderId="0" xfId="0" applyFont="1" applyBorder="1" applyAlignment="1">
      <alignment wrapText="1"/>
    </xf>
    <xf numFmtId="0" fontId="7" fillId="4" borderId="44" xfId="0" applyFont="1" applyFill="1" applyBorder="1" applyProtection="1">
      <protection locked="0"/>
    </xf>
    <xf numFmtId="0" fontId="0" fillId="0" borderId="0" xfId="0" applyAlignment="1" applyProtection="1">
      <alignment horizontal="center"/>
      <protection locked="0"/>
    </xf>
    <xf numFmtId="0" fontId="7" fillId="4" borderId="20" xfId="0" applyFont="1" applyFill="1" applyBorder="1" applyProtection="1">
      <protection locked="0"/>
    </xf>
    <xf numFmtId="0" fontId="7" fillId="0" borderId="21" xfId="0" applyFont="1" applyBorder="1" applyProtection="1"/>
    <xf numFmtId="7" fontId="7" fillId="0" borderId="21" xfId="0" applyNumberFormat="1" applyFont="1" applyBorder="1" applyAlignment="1" applyProtection="1">
      <alignment horizontal="center"/>
    </xf>
    <xf numFmtId="0" fontId="7" fillId="4" borderId="21" xfId="0" applyFont="1" applyFill="1" applyBorder="1" applyAlignment="1" applyProtection="1">
      <alignment horizontal="center"/>
      <protection locked="0"/>
    </xf>
    <xf numFmtId="8" fontId="7" fillId="0" borderId="53" xfId="0" applyNumberFormat="1" applyFont="1" applyBorder="1" applyAlignment="1" applyProtection="1">
      <alignment horizontal="right"/>
    </xf>
    <xf numFmtId="8" fontId="7" fillId="0" borderId="43" xfId="0" applyNumberFormat="1" applyFont="1" applyFill="1" applyBorder="1" applyAlignment="1" applyProtection="1">
      <alignment horizontal="center"/>
    </xf>
    <xf numFmtId="14" fontId="7" fillId="4" borderId="44" xfId="0" applyNumberFormat="1" applyFont="1" applyFill="1" applyBorder="1" applyProtection="1">
      <protection locked="0"/>
    </xf>
    <xf numFmtId="0" fontId="7" fillId="0" borderId="0" xfId="0" applyFont="1" applyAlignment="1">
      <alignment horizontal="right"/>
    </xf>
    <xf numFmtId="0" fontId="7" fillId="0" borderId="0" xfId="0" applyFont="1" applyAlignment="1">
      <alignment horizontal="left"/>
    </xf>
    <xf numFmtId="0" fontId="8" fillId="3" borderId="1" xfId="0" applyFont="1" applyFill="1" applyBorder="1" applyAlignment="1" applyProtection="1">
      <alignment horizontal="center"/>
    </xf>
    <xf numFmtId="0" fontId="7" fillId="3" borderId="9" xfId="0" applyFont="1" applyFill="1" applyBorder="1" applyProtection="1">
      <protection locked="0"/>
    </xf>
    <xf numFmtId="0" fontId="8" fillId="3" borderId="22" xfId="0" applyFont="1" applyFill="1" applyBorder="1" applyProtection="1"/>
    <xf numFmtId="0" fontId="8" fillId="3" borderId="1" xfId="0" applyFont="1" applyFill="1" applyBorder="1" applyProtection="1"/>
    <xf numFmtId="0" fontId="8" fillId="3" borderId="20" xfId="0" applyFont="1" applyFill="1" applyBorder="1" applyProtection="1"/>
    <xf numFmtId="8" fontId="8" fillId="3" borderId="53" xfId="2" applyFont="1" applyFill="1" applyBorder="1" applyAlignment="1" applyProtection="1">
      <alignment horizontal="center"/>
    </xf>
    <xf numFmtId="0" fontId="8" fillId="8" borderId="9" xfId="0" applyFont="1" applyFill="1" applyBorder="1" applyAlignment="1" applyProtection="1">
      <alignment horizontal="center"/>
    </xf>
    <xf numFmtId="0" fontId="8" fillId="3" borderId="1" xfId="0" applyFont="1" applyFill="1" applyBorder="1" applyProtection="1">
      <protection locked="0"/>
    </xf>
    <xf numFmtId="15" fontId="16" fillId="9" borderId="21" xfId="0" applyNumberFormat="1" applyFont="1" applyFill="1" applyBorder="1" applyProtection="1"/>
    <xf numFmtId="7" fontId="16" fillId="9" borderId="21" xfId="0" applyNumberFormat="1" applyFont="1" applyFill="1" applyBorder="1" applyProtection="1"/>
    <xf numFmtId="0" fontId="16" fillId="9" borderId="21" xfId="0" applyFont="1" applyFill="1" applyBorder="1" applyProtection="1"/>
    <xf numFmtId="0" fontId="16" fillId="9" borderId="21" xfId="0" applyFont="1" applyFill="1" applyBorder="1" applyProtection="1">
      <protection locked="0"/>
    </xf>
    <xf numFmtId="0" fontId="4" fillId="9" borderId="28" xfId="0" applyFont="1" applyFill="1" applyBorder="1"/>
    <xf numFmtId="15" fontId="16" fillId="9" borderId="20" xfId="0" applyNumberFormat="1" applyFont="1" applyFill="1" applyBorder="1" applyAlignment="1" applyProtection="1">
      <alignment horizontal="left"/>
    </xf>
    <xf numFmtId="166" fontId="7" fillId="0" borderId="0" xfId="0" applyNumberFormat="1" applyFont="1" applyAlignment="1">
      <alignment horizontal="right"/>
    </xf>
    <xf numFmtId="166" fontId="7" fillId="0" borderId="0" xfId="0" applyNumberFormat="1" applyFont="1"/>
    <xf numFmtId="166" fontId="7" fillId="0" borderId="0" xfId="0" applyNumberFormat="1" applyFont="1" applyProtection="1"/>
    <xf numFmtId="167" fontId="7" fillId="4" borderId="2" xfId="0" applyNumberFormat="1" applyFont="1" applyFill="1" applyBorder="1" applyAlignment="1" applyProtection="1">
      <alignment horizontal="center"/>
    </xf>
    <xf numFmtId="167" fontId="7" fillId="0" borderId="2" xfId="0" applyNumberFormat="1" applyFont="1" applyBorder="1" applyAlignment="1" applyProtection="1">
      <alignment horizontal="center"/>
    </xf>
    <xf numFmtId="167" fontId="7" fillId="4" borderId="1" xfId="0" applyNumberFormat="1" applyFont="1" applyFill="1" applyBorder="1" applyAlignment="1" applyProtection="1">
      <alignment horizontal="center"/>
    </xf>
    <xf numFmtId="0" fontId="11" fillId="0" borderId="0" xfId="0" applyFont="1" applyBorder="1" applyAlignment="1">
      <alignment horizontal="center" wrapText="1"/>
    </xf>
    <xf numFmtId="0" fontId="0" fillId="0" borderId="0" xfId="0" applyAlignment="1">
      <alignment vertical="center"/>
    </xf>
    <xf numFmtId="164" fontId="0" fillId="0" borderId="0" xfId="0" applyNumberFormat="1" applyAlignment="1">
      <alignment vertical="center"/>
    </xf>
    <xf numFmtId="0" fontId="1" fillId="0" borderId="0" xfId="0" applyFont="1" applyBorder="1" applyAlignment="1">
      <alignment horizontal="right" vertical="center"/>
    </xf>
    <xf numFmtId="0" fontId="0" fillId="0" borderId="0" xfId="0" applyBorder="1" applyAlignment="1">
      <alignment vertical="center"/>
    </xf>
    <xf numFmtId="0" fontId="1" fillId="0" borderId="0" xfId="0" applyFont="1" applyBorder="1" applyAlignment="1">
      <alignment horizontal="center" vertical="center"/>
    </xf>
    <xf numFmtId="164" fontId="0" fillId="0" borderId="0" xfId="0" applyNumberFormat="1" applyBorder="1" applyAlignment="1">
      <alignment vertical="center"/>
    </xf>
    <xf numFmtId="0" fontId="0" fillId="0" borderId="8" xfId="0" applyBorder="1" applyAlignment="1">
      <alignment vertical="center"/>
    </xf>
    <xf numFmtId="0" fontId="0" fillId="0" borderId="9" xfId="0" applyBorder="1" applyAlignment="1">
      <alignment vertical="center"/>
    </xf>
    <xf numFmtId="14" fontId="0" fillId="2" borderId="9" xfId="0" applyNumberFormat="1" applyFill="1" applyBorder="1" applyAlignment="1">
      <alignment vertical="center"/>
    </xf>
    <xf numFmtId="0" fontId="0" fillId="0" borderId="9" xfId="0" applyBorder="1" applyAlignment="1">
      <alignment horizontal="center" vertical="center"/>
    </xf>
    <xf numFmtId="164" fontId="0" fillId="0" borderId="9" xfId="0" applyNumberFormat="1" applyBorder="1" applyAlignment="1">
      <alignment vertical="center"/>
    </xf>
    <xf numFmtId="164" fontId="0" fillId="0" borderId="14" xfId="0" applyNumberFormat="1" applyBorder="1" applyAlignment="1">
      <alignment vertical="center"/>
    </xf>
    <xf numFmtId="0" fontId="1" fillId="0" borderId="12" xfId="0" applyFont="1" applyBorder="1" applyAlignment="1">
      <alignment vertical="center"/>
    </xf>
    <xf numFmtId="0" fontId="0" fillId="0" borderId="2" xfId="0" applyBorder="1" applyAlignment="1">
      <alignment vertical="center"/>
    </xf>
    <xf numFmtId="164" fontId="1" fillId="4" borderId="15" xfId="0" applyNumberFormat="1" applyFont="1" applyFill="1" applyBorder="1" applyAlignment="1" applyProtection="1">
      <alignment vertical="center"/>
      <protection locked="0"/>
    </xf>
    <xf numFmtId="0" fontId="0" fillId="0" borderId="6" xfId="0" applyBorder="1" applyAlignment="1">
      <alignment vertical="center"/>
    </xf>
    <xf numFmtId="0" fontId="0" fillId="0" borderId="3" xfId="0" applyBorder="1" applyAlignment="1">
      <alignment vertical="center"/>
    </xf>
    <xf numFmtId="164" fontId="0" fillId="2" borderId="3" xfId="0" applyNumberFormat="1" applyFill="1" applyBorder="1" applyAlignment="1" applyProtection="1">
      <alignment vertical="center"/>
      <protection locked="0"/>
    </xf>
    <xf numFmtId="164" fontId="0" fillId="0" borderId="11" xfId="0" applyNumberFormat="1" applyBorder="1" applyAlignment="1">
      <alignment vertical="center"/>
    </xf>
    <xf numFmtId="164" fontId="0" fillId="0" borderId="3" xfId="0" applyNumberFormat="1" applyBorder="1" applyAlignment="1">
      <alignment vertical="center"/>
    </xf>
    <xf numFmtId="164" fontId="0" fillId="0" borderId="7" xfId="0" applyNumberFormat="1" applyBorder="1" applyAlignment="1">
      <alignment vertical="center"/>
    </xf>
    <xf numFmtId="0" fontId="0" fillId="4" borderId="3" xfId="0" applyFill="1" applyBorder="1" applyAlignment="1">
      <alignment vertical="center"/>
    </xf>
    <xf numFmtId="164" fontId="1" fillId="4" borderId="60" xfId="0" applyNumberFormat="1" applyFont="1" applyFill="1" applyBorder="1" applyAlignment="1">
      <alignment vertical="center"/>
    </xf>
    <xf numFmtId="0" fontId="0" fillId="0" borderId="12" xfId="0" applyBorder="1" applyAlignment="1">
      <alignment vertical="center"/>
    </xf>
    <xf numFmtId="164" fontId="0" fillId="0" borderId="15" xfId="0" applyNumberFormat="1" applyBorder="1" applyAlignment="1">
      <alignment vertical="center"/>
    </xf>
    <xf numFmtId="164" fontId="0" fillId="0" borderId="3" xfId="0" quotePrefix="1" applyNumberFormat="1" applyBorder="1" applyAlignment="1">
      <alignment vertical="center"/>
    </xf>
    <xf numFmtId="4" fontId="0" fillId="0" borderId="6" xfId="1" applyFont="1" applyBorder="1" applyAlignment="1">
      <alignment vertical="center"/>
    </xf>
    <xf numFmtId="4" fontId="2" fillId="0" borderId="3" xfId="1" applyFont="1" applyBorder="1" applyAlignment="1">
      <alignment vertical="center"/>
    </xf>
    <xf numFmtId="4" fontId="2" fillId="0" borderId="7" xfId="1" applyFont="1" applyBorder="1" applyAlignment="1">
      <alignment vertical="center"/>
    </xf>
    <xf numFmtId="4" fontId="2" fillId="0" borderId="0" xfId="1" applyFont="1" applyAlignment="1">
      <alignment vertical="center"/>
    </xf>
    <xf numFmtId="0" fontId="0" fillId="0" borderId="12" xfId="0" applyFont="1" applyBorder="1" applyAlignment="1">
      <alignment vertical="center"/>
    </xf>
    <xf numFmtId="0" fontId="2" fillId="0" borderId="2" xfId="0" applyFont="1" applyBorder="1" applyAlignment="1">
      <alignment vertical="center"/>
    </xf>
    <xf numFmtId="164" fontId="2" fillId="0" borderId="2" xfId="0" applyNumberFormat="1" applyFont="1" applyBorder="1" applyAlignment="1">
      <alignment vertical="center"/>
    </xf>
    <xf numFmtId="164" fontId="2" fillId="0" borderId="15" xfId="0" applyNumberFormat="1" applyFont="1" applyBorder="1" applyAlignment="1">
      <alignment vertical="center"/>
    </xf>
    <xf numFmtId="0" fontId="2" fillId="0" borderId="0" xfId="0" applyFont="1" applyAlignment="1">
      <alignment vertical="center"/>
    </xf>
    <xf numFmtId="0" fontId="1" fillId="0" borderId="13" xfId="0" applyFont="1" applyBorder="1" applyAlignment="1">
      <alignment vertical="center"/>
    </xf>
    <xf numFmtId="0" fontId="0" fillId="0" borderId="10" xfId="0" applyBorder="1" applyAlignment="1">
      <alignment vertical="center"/>
    </xf>
    <xf numFmtId="164" fontId="0" fillId="0" borderId="10" xfId="0" applyNumberFormat="1" applyBorder="1" applyAlignment="1">
      <alignment vertical="center"/>
    </xf>
    <xf numFmtId="164" fontId="1" fillId="0" borderId="11" xfId="0" applyNumberFormat="1" applyFont="1" applyBorder="1" applyAlignment="1">
      <alignment vertical="center"/>
    </xf>
    <xf numFmtId="0" fontId="1" fillId="4" borderId="17" xfId="0" applyFont="1" applyFill="1" applyBorder="1" applyAlignment="1">
      <alignment vertical="center"/>
    </xf>
    <xf numFmtId="0" fontId="0" fillId="4" borderId="18" xfId="0" applyFill="1" applyBorder="1" applyAlignment="1">
      <alignment vertical="center"/>
    </xf>
    <xf numFmtId="164" fontId="0" fillId="4" borderId="18" xfId="0" applyNumberFormat="1" applyFill="1" applyBorder="1" applyAlignment="1">
      <alignment vertical="center"/>
    </xf>
    <xf numFmtId="164" fontId="1" fillId="4" borderId="19" xfId="0" applyNumberFormat="1" applyFont="1" applyFill="1" applyBorder="1" applyAlignment="1">
      <alignment vertical="center"/>
    </xf>
    <xf numFmtId="0" fontId="0" fillId="0" borderId="4" xfId="0" applyBorder="1" applyAlignment="1">
      <alignment vertical="center"/>
    </xf>
    <xf numFmtId="0" fontId="0" fillId="0" borderId="5" xfId="0" applyBorder="1" applyAlignment="1">
      <alignment vertical="center"/>
    </xf>
    <xf numFmtId="164" fontId="0" fillId="3" borderId="5" xfId="0" applyNumberFormat="1" applyFill="1" applyBorder="1" applyAlignment="1">
      <alignment vertical="center"/>
    </xf>
    <xf numFmtId="3" fontId="0" fillId="3" borderId="3" xfId="0" applyNumberFormat="1" applyFill="1" applyBorder="1" applyAlignment="1" applyProtection="1">
      <alignment vertical="center"/>
      <protection locked="0"/>
    </xf>
    <xf numFmtId="164" fontId="0" fillId="3" borderId="3" xfId="0" applyNumberFormat="1" applyFill="1" applyBorder="1" applyAlignment="1" applyProtection="1">
      <alignment vertical="center"/>
      <protection locked="0"/>
    </xf>
    <xf numFmtId="0" fontId="0" fillId="0" borderId="13" xfId="0" applyBorder="1" applyAlignment="1">
      <alignment vertical="center"/>
    </xf>
    <xf numFmtId="3" fontId="0" fillId="3" borderId="10" xfId="0" applyNumberFormat="1" applyFill="1" applyBorder="1" applyAlignment="1" applyProtection="1">
      <alignment vertical="center"/>
      <protection locked="0"/>
    </xf>
    <xf numFmtId="164" fontId="0" fillId="0" borderId="16" xfId="0" applyNumberFormat="1" applyBorder="1" applyAlignment="1">
      <alignment vertical="center"/>
    </xf>
    <xf numFmtId="0" fontId="1" fillId="4" borderId="22" xfId="0" applyFont="1" applyFill="1" applyBorder="1" applyAlignment="1">
      <alignment vertical="center"/>
    </xf>
    <xf numFmtId="0" fontId="0" fillId="4" borderId="1" xfId="0" applyFill="1" applyBorder="1" applyAlignment="1">
      <alignment vertical="center"/>
    </xf>
    <xf numFmtId="164" fontId="0" fillId="4" borderId="1" xfId="0" applyNumberFormat="1" applyFill="1" applyBorder="1" applyAlignment="1">
      <alignment vertical="center"/>
    </xf>
    <xf numFmtId="0" fontId="1" fillId="4" borderId="20" xfId="0" applyFont="1" applyFill="1" applyBorder="1" applyAlignment="1">
      <alignment vertical="center"/>
    </xf>
    <xf numFmtId="0" fontId="1" fillId="4" borderId="21" xfId="0" applyFont="1" applyFill="1" applyBorder="1" applyAlignment="1">
      <alignment vertical="center"/>
    </xf>
    <xf numFmtId="164" fontId="1" fillId="4" borderId="21" xfId="0" applyNumberFormat="1" applyFont="1" applyFill="1" applyBorder="1" applyAlignment="1">
      <alignment vertical="center"/>
    </xf>
    <xf numFmtId="0" fontId="1" fillId="5" borderId="8" xfId="0" applyFont="1" applyFill="1" applyBorder="1" applyAlignment="1">
      <alignment vertical="center"/>
    </xf>
    <xf numFmtId="0" fontId="1" fillId="5" borderId="9" xfId="0" applyFont="1" applyFill="1" applyBorder="1" applyAlignment="1">
      <alignment vertical="center"/>
    </xf>
    <xf numFmtId="164" fontId="1" fillId="5" borderId="9" xfId="0" applyNumberFormat="1" applyFont="1" applyFill="1" applyBorder="1" applyAlignment="1">
      <alignment vertical="center"/>
    </xf>
    <xf numFmtId="164" fontId="1" fillId="5" borderId="14" xfId="0" applyNumberFormat="1" applyFont="1" applyFill="1" applyBorder="1" applyAlignment="1">
      <alignment vertical="center"/>
    </xf>
    <xf numFmtId="0" fontId="5" fillId="5" borderId="22" xfId="0" applyFont="1" applyFill="1" applyBorder="1" applyAlignment="1">
      <alignment vertical="center"/>
    </xf>
    <xf numFmtId="0" fontId="0" fillId="5" borderId="1" xfId="0" applyFill="1" applyBorder="1" applyAlignment="1">
      <alignment vertical="center"/>
    </xf>
    <xf numFmtId="164" fontId="0" fillId="5" borderId="1" xfId="0" applyNumberFormat="1" applyFill="1" applyBorder="1" applyAlignment="1">
      <alignment vertical="center"/>
    </xf>
    <xf numFmtId="164" fontId="0" fillId="5" borderId="23" xfId="0" applyNumberFormat="1" applyFill="1" applyBorder="1" applyAlignment="1">
      <alignment vertical="center"/>
    </xf>
    <xf numFmtId="14" fontId="1" fillId="4" borderId="0" xfId="0" applyNumberFormat="1" applyFont="1" applyFill="1" applyBorder="1" applyAlignment="1" applyProtection="1">
      <alignment horizontal="center" vertical="center"/>
      <protection locked="0"/>
    </xf>
    <xf numFmtId="0" fontId="0" fillId="0" borderId="29" xfId="0" applyBorder="1" applyAlignment="1">
      <alignment vertical="center"/>
    </xf>
    <xf numFmtId="0" fontId="1" fillId="0" borderId="29" xfId="0" applyFont="1" applyBorder="1" applyAlignment="1">
      <alignment horizontal="right" vertical="center"/>
    </xf>
    <xf numFmtId="0" fontId="1" fillId="0" borderId="29" xfId="0" applyFont="1" applyBorder="1" applyAlignment="1">
      <alignment vertical="center"/>
    </xf>
    <xf numFmtId="0" fontId="1" fillId="4" borderId="6" xfId="0" applyFont="1" applyFill="1" applyBorder="1" applyAlignment="1">
      <alignment vertical="center"/>
    </xf>
    <xf numFmtId="49" fontId="1" fillId="4" borderId="1" xfId="0" applyNumberFormat="1" applyFont="1" applyFill="1" applyBorder="1" applyAlignment="1" applyProtection="1">
      <alignment horizontal="center" vertical="center"/>
      <protection locked="0"/>
    </xf>
    <xf numFmtId="4" fontId="7" fillId="0" borderId="31" xfId="0" applyNumberFormat="1" applyFont="1" applyBorder="1" applyAlignment="1" applyProtection="1">
      <alignment horizontal="right"/>
      <protection hidden="1"/>
    </xf>
    <xf numFmtId="4" fontId="8" fillId="2" borderId="26" xfId="0" applyNumberFormat="1" applyFont="1" applyFill="1" applyBorder="1" applyAlignment="1" applyProtection="1">
      <alignment horizontal="center"/>
      <protection hidden="1"/>
    </xf>
    <xf numFmtId="16" fontId="9" fillId="2" borderId="37" xfId="0" applyNumberFormat="1" applyFont="1" applyFill="1" applyBorder="1" applyAlignment="1" applyProtection="1">
      <alignment horizontal="center"/>
      <protection locked="0"/>
    </xf>
    <xf numFmtId="14" fontId="1" fillId="4" borderId="1" xfId="0" applyNumberFormat="1" applyFont="1" applyFill="1" applyBorder="1" applyAlignment="1" applyProtection="1">
      <alignment horizontal="center"/>
      <protection locked="0"/>
    </xf>
    <xf numFmtId="0" fontId="1" fillId="0" borderId="8" xfId="0" applyFont="1" applyBorder="1" applyAlignment="1" applyProtection="1">
      <alignment horizontal="right"/>
    </xf>
    <xf numFmtId="7" fontId="1" fillId="4" borderId="21" xfId="0" applyNumberFormat="1" applyFont="1" applyFill="1" applyBorder="1" applyAlignment="1" applyProtection="1">
      <alignment horizontal="center"/>
    </xf>
    <xf numFmtId="0" fontId="0" fillId="0" borderId="9" xfId="0" applyBorder="1" applyProtection="1">
      <protection locked="0"/>
    </xf>
    <xf numFmtId="0" fontId="0" fillId="0" borderId="9" xfId="0" applyBorder="1" applyAlignment="1" applyProtection="1"/>
    <xf numFmtId="0" fontId="1" fillId="0" borderId="9" xfId="0" applyFont="1" applyBorder="1" applyAlignment="1" applyProtection="1">
      <alignment horizontal="right"/>
    </xf>
    <xf numFmtId="0" fontId="0" fillId="0" borderId="9" xfId="0" applyBorder="1" applyAlignment="1" applyProtection="1">
      <protection locked="0"/>
    </xf>
    <xf numFmtId="0" fontId="0" fillId="0" borderId="14" xfId="0" applyBorder="1"/>
    <xf numFmtId="0" fontId="3" fillId="0" borderId="29" xfId="0" applyFont="1" applyBorder="1" applyProtection="1"/>
    <xf numFmtId="0" fontId="3" fillId="0" borderId="0" xfId="0" applyFont="1" applyBorder="1" applyProtection="1"/>
    <xf numFmtId="0" fontId="0" fillId="0" borderId="0" xfId="0" applyBorder="1" applyProtection="1"/>
    <xf numFmtId="0" fontId="0" fillId="0" borderId="11" xfId="0" applyBorder="1"/>
    <xf numFmtId="0" fontId="1" fillId="0" borderId="22" xfId="0" applyFont="1" applyBorder="1" applyAlignment="1" applyProtection="1">
      <alignment horizontal="right"/>
    </xf>
    <xf numFmtId="0" fontId="0" fillId="0" borderId="29" xfId="0" applyBorder="1" applyProtection="1"/>
    <xf numFmtId="14" fontId="2" fillId="0" borderId="0" xfId="0" applyNumberFormat="1" applyFont="1" applyBorder="1" applyProtection="1"/>
    <xf numFmtId="0" fontId="0" fillId="0" borderId="0" xfId="0" applyBorder="1" applyProtection="1">
      <protection locked="0"/>
    </xf>
    <xf numFmtId="0" fontId="0" fillId="0" borderId="11" xfId="0" applyBorder="1" applyProtection="1"/>
    <xf numFmtId="15" fontId="7" fillId="0" borderId="29" xfId="0" applyNumberFormat="1" applyFont="1" applyBorder="1" applyAlignment="1" applyProtection="1">
      <alignment horizontal="left"/>
      <protection locked="0"/>
    </xf>
    <xf numFmtId="0" fontId="7" fillId="0" borderId="11" xfId="0" applyFont="1" applyBorder="1"/>
    <xf numFmtId="15" fontId="7" fillId="0" borderId="29" xfId="0" applyNumberFormat="1" applyFont="1" applyBorder="1" applyAlignment="1" applyProtection="1">
      <alignment horizontal="left"/>
    </xf>
    <xf numFmtId="15" fontId="0" fillId="0" borderId="29" xfId="0" applyNumberFormat="1" applyBorder="1" applyAlignment="1" applyProtection="1">
      <alignment horizontal="left"/>
    </xf>
    <xf numFmtId="0" fontId="7" fillId="0" borderId="29" xfId="0" applyFont="1" applyBorder="1" applyProtection="1"/>
    <xf numFmtId="15" fontId="0" fillId="0" borderId="0" xfId="0" applyNumberFormat="1" applyBorder="1" applyProtection="1"/>
    <xf numFmtId="7" fontId="0" fillId="0" borderId="0" xfId="0" applyNumberFormat="1" applyBorder="1" applyProtection="1"/>
    <xf numFmtId="15" fontId="0" fillId="0" borderId="29" xfId="0" applyNumberFormat="1" applyBorder="1" applyProtection="1"/>
    <xf numFmtId="15" fontId="0" fillId="0" borderId="22" xfId="0" applyNumberFormat="1" applyBorder="1" applyProtection="1"/>
    <xf numFmtId="14" fontId="1" fillId="0" borderId="1" xfId="0" applyNumberFormat="1" applyFont="1" applyBorder="1" applyAlignment="1" applyProtection="1">
      <alignment horizontal="center"/>
    </xf>
    <xf numFmtId="0" fontId="0" fillId="0" borderId="23" xfId="0" applyBorder="1"/>
    <xf numFmtId="0" fontId="7" fillId="0" borderId="58" xfId="0" applyFont="1" applyBorder="1"/>
    <xf numFmtId="166" fontId="7" fillId="0" borderId="10" xfId="0" applyNumberFormat="1" applyFont="1" applyBorder="1" applyAlignment="1">
      <alignment horizontal="right"/>
    </xf>
    <xf numFmtId="164" fontId="7" fillId="0" borderId="10" xfId="0" applyNumberFormat="1" applyFont="1" applyBorder="1"/>
    <xf numFmtId="0" fontId="7" fillId="0" borderId="64" xfId="0" applyFont="1" applyBorder="1" applyAlignment="1">
      <alignment horizontal="center"/>
    </xf>
    <xf numFmtId="0" fontId="7" fillId="0" borderId="32" xfId="0" applyFont="1" applyBorder="1"/>
    <xf numFmtId="166" fontId="7" fillId="0" borderId="2" xfId="0" applyNumberFormat="1" applyFont="1" applyBorder="1" applyAlignment="1">
      <alignment horizontal="right"/>
    </xf>
    <xf numFmtId="164" fontId="7" fillId="0" borderId="2" xfId="0" applyNumberFormat="1" applyFont="1" applyBorder="1"/>
    <xf numFmtId="0" fontId="7" fillId="0" borderId="37" xfId="0" applyFont="1" applyBorder="1" applyAlignment="1">
      <alignment horizontal="center"/>
    </xf>
    <xf numFmtId="2" fontId="7" fillId="0" borderId="10" xfId="0" applyNumberFormat="1" applyFont="1" applyBorder="1" applyAlignment="1">
      <alignment horizontal="center"/>
    </xf>
    <xf numFmtId="164" fontId="7" fillId="0" borderId="10" xfId="0" applyNumberFormat="1" applyFont="1" applyBorder="1" applyAlignment="1">
      <alignment horizontal="right"/>
    </xf>
    <xf numFmtId="164" fontId="7" fillId="0" borderId="2" xfId="0" applyNumberFormat="1" applyFont="1" applyBorder="1" applyAlignment="1">
      <alignment horizontal="right"/>
    </xf>
    <xf numFmtId="0" fontId="0" fillId="4" borderId="65" xfId="0" applyFill="1" applyBorder="1"/>
    <xf numFmtId="0" fontId="7" fillId="0" borderId="10" xfId="0" applyFont="1" applyBorder="1" applyAlignment="1">
      <alignment horizontal="center"/>
    </xf>
    <xf numFmtId="166" fontId="7" fillId="0" borderId="2" xfId="0" applyNumberFormat="1" applyFont="1" applyBorder="1" applyAlignment="1" applyProtection="1">
      <alignment horizontal="right"/>
    </xf>
    <xf numFmtId="166" fontId="7" fillId="0" borderId="10" xfId="0" applyNumberFormat="1" applyFont="1" applyBorder="1"/>
    <xf numFmtId="166" fontId="7" fillId="0" borderId="2" xfId="0" applyNumberFormat="1" applyFont="1" applyBorder="1"/>
    <xf numFmtId="0" fontId="7" fillId="0" borderId="32" xfId="0" applyFont="1" applyBorder="1" applyProtection="1">
      <protection locked="0"/>
    </xf>
    <xf numFmtId="166" fontId="7" fillId="0" borderId="2" xfId="0" applyNumberFormat="1" applyFont="1" applyBorder="1" applyProtection="1"/>
    <xf numFmtId="164" fontId="7" fillId="0" borderId="2" xfId="0" applyNumberFormat="1" applyFont="1" applyBorder="1" applyProtection="1">
      <protection locked="0"/>
    </xf>
    <xf numFmtId="0" fontId="7" fillId="0" borderId="58" xfId="0" applyFont="1" applyBorder="1" applyProtection="1">
      <protection locked="0"/>
    </xf>
    <xf numFmtId="166" fontId="7" fillId="0" borderId="10" xfId="0" applyNumberFormat="1" applyFont="1" applyBorder="1" applyProtection="1"/>
    <xf numFmtId="164" fontId="7" fillId="0" borderId="10" xfId="0" applyNumberFormat="1" applyFont="1" applyBorder="1" applyProtection="1">
      <protection locked="0"/>
    </xf>
    <xf numFmtId="0" fontId="7" fillId="0" borderId="37" xfId="0" applyFont="1" applyBorder="1" applyAlignment="1" applyProtection="1">
      <alignment horizontal="center"/>
      <protection locked="0"/>
    </xf>
    <xf numFmtId="2" fontId="0" fillId="0" borderId="0" xfId="0" applyNumberFormat="1"/>
    <xf numFmtId="164" fontId="7" fillId="0" borderId="0" xfId="0" applyNumberFormat="1" applyFont="1" applyProtection="1"/>
    <xf numFmtId="164" fontId="1" fillId="10" borderId="20" xfId="0" applyNumberFormat="1" applyFont="1" applyFill="1" applyBorder="1" applyAlignment="1">
      <alignment vertical="center"/>
    </xf>
    <xf numFmtId="168" fontId="1" fillId="10" borderId="28" xfId="0" applyNumberFormat="1" applyFont="1" applyFill="1" applyBorder="1" applyAlignment="1">
      <alignment vertical="center"/>
    </xf>
    <xf numFmtId="0" fontId="17" fillId="10" borderId="0" xfId="0" applyFont="1" applyFill="1" applyBorder="1" applyAlignment="1">
      <alignment wrapText="1"/>
    </xf>
    <xf numFmtId="0" fontId="8" fillId="0" borderId="9" xfId="0" applyFont="1" applyFill="1" applyBorder="1" applyAlignment="1" applyProtection="1"/>
    <xf numFmtId="7" fontId="8" fillId="0" borderId="9" xfId="0" applyNumberFormat="1" applyFont="1" applyFill="1" applyBorder="1" applyAlignment="1" applyProtection="1"/>
    <xf numFmtId="0" fontId="7" fillId="0" borderId="9" xfId="0" applyFont="1" applyFill="1" applyBorder="1"/>
    <xf numFmtId="1" fontId="7" fillId="11" borderId="26" xfId="0" applyNumberFormat="1" applyFont="1" applyFill="1" applyBorder="1" applyAlignment="1" applyProtection="1">
      <alignment horizontal="center"/>
      <protection locked="0"/>
    </xf>
    <xf numFmtId="1" fontId="7" fillId="11" borderId="31" xfId="0" applyNumberFormat="1" applyFont="1" applyFill="1" applyBorder="1" applyAlignment="1" applyProtection="1">
      <alignment horizontal="center"/>
      <protection locked="0"/>
    </xf>
    <xf numFmtId="1" fontId="7" fillId="11" borderId="44" xfId="0" applyNumberFormat="1" applyFont="1" applyFill="1" applyBorder="1" applyAlignment="1" applyProtection="1">
      <alignment horizontal="center"/>
      <protection locked="0"/>
    </xf>
    <xf numFmtId="0" fontId="8" fillId="3" borderId="29" xfId="0" applyFont="1" applyFill="1" applyBorder="1" applyProtection="1"/>
    <xf numFmtId="0" fontId="8" fillId="3" borderId="0" xfId="0" applyFont="1" applyFill="1" applyBorder="1" applyProtection="1"/>
    <xf numFmtId="0" fontId="8" fillId="3" borderId="0" xfId="0" applyFont="1" applyFill="1" applyBorder="1" applyAlignment="1" applyProtection="1">
      <alignment horizontal="center"/>
    </xf>
    <xf numFmtId="8" fontId="8" fillId="3" borderId="66" xfId="2" applyFont="1" applyFill="1" applyBorder="1" applyAlignment="1" applyProtection="1">
      <alignment horizontal="center"/>
    </xf>
    <xf numFmtId="8" fontId="12" fillId="3" borderId="67" xfId="2" applyFont="1" applyFill="1" applyBorder="1" applyAlignment="1" applyProtection="1">
      <alignment horizontal="center"/>
    </xf>
    <xf numFmtId="7" fontId="7" fillId="0" borderId="3" xfId="0" applyNumberFormat="1" applyFont="1" applyBorder="1" applyAlignment="1" applyProtection="1">
      <alignment horizontal="center"/>
    </xf>
    <xf numFmtId="0" fontId="7" fillId="4" borderId="3" xfId="0" applyFont="1" applyFill="1" applyBorder="1" applyAlignment="1" applyProtection="1">
      <alignment horizontal="center"/>
      <protection locked="0"/>
    </xf>
    <xf numFmtId="8" fontId="7" fillId="0" borderId="3" xfId="0" applyNumberFormat="1" applyFont="1" applyBorder="1" applyAlignment="1" applyProtection="1">
      <alignment horizontal="right"/>
    </xf>
    <xf numFmtId="8" fontId="7" fillId="0" borderId="5" xfId="0" applyNumberFormat="1" applyFont="1" applyBorder="1" applyAlignment="1" applyProtection="1">
      <alignment horizontal="right"/>
    </xf>
    <xf numFmtId="8" fontId="7" fillId="0" borderId="68" xfId="0" applyNumberFormat="1" applyFont="1" applyFill="1" applyBorder="1" applyAlignment="1" applyProtection="1">
      <alignment horizontal="center"/>
    </xf>
    <xf numFmtId="8" fontId="7" fillId="0" borderId="7" xfId="0" applyNumberFormat="1" applyFont="1" applyFill="1" applyBorder="1" applyAlignment="1" applyProtection="1">
      <alignment horizontal="center"/>
    </xf>
    <xf numFmtId="8" fontId="7" fillId="0" borderId="1" xfId="0" applyNumberFormat="1" applyFont="1" applyBorder="1" applyAlignment="1" applyProtection="1">
      <alignment horizontal="right"/>
    </xf>
    <xf numFmtId="8" fontId="7" fillId="0" borderId="23" xfId="0" applyNumberFormat="1" applyFont="1" applyFill="1" applyBorder="1" applyAlignment="1" applyProtection="1">
      <alignment horizontal="center"/>
    </xf>
    <xf numFmtId="8" fontId="8" fillId="0" borderId="14" xfId="2" applyFont="1" applyFill="1" applyBorder="1" applyAlignment="1" applyProtection="1">
      <alignment horizontal="right"/>
    </xf>
    <xf numFmtId="7" fontId="8" fillId="0" borderId="11" xfId="0" applyNumberFormat="1" applyFont="1" applyFill="1" applyBorder="1" applyAlignment="1" applyProtection="1"/>
    <xf numFmtId="7" fontId="8" fillId="0" borderId="0" xfId="0" applyNumberFormat="1" applyFont="1" applyFill="1" applyBorder="1" applyAlignment="1" applyProtection="1"/>
    <xf numFmtId="0" fontId="0" fillId="0" borderId="65" xfId="0" applyFont="1" applyBorder="1" applyAlignment="1">
      <alignment wrapText="1"/>
    </xf>
    <xf numFmtId="0" fontId="0" fillId="0" borderId="44" xfId="0" applyFont="1" applyBorder="1" applyAlignment="1">
      <alignment wrapText="1"/>
    </xf>
    <xf numFmtId="0" fontId="0" fillId="9" borderId="31" xfId="0" applyFont="1" applyFill="1" applyBorder="1" applyAlignment="1">
      <alignment wrapText="1"/>
    </xf>
    <xf numFmtId="0" fontId="1" fillId="9" borderId="46" xfId="0" applyFont="1" applyFill="1" applyBorder="1" applyAlignment="1">
      <alignment horizontal="left" wrapText="1"/>
    </xf>
    <xf numFmtId="0" fontId="0" fillId="0" borderId="31" xfId="0" applyFont="1" applyFill="1" applyBorder="1" applyAlignment="1">
      <alignment wrapText="1"/>
    </xf>
    <xf numFmtId="0" fontId="0" fillId="0" borderId="31" xfId="0" applyFont="1" applyBorder="1" applyAlignment="1">
      <alignment wrapText="1"/>
    </xf>
    <xf numFmtId="0" fontId="17" fillId="10" borderId="65" xfId="0" applyFont="1" applyFill="1" applyBorder="1" applyAlignment="1">
      <alignment wrapText="1"/>
    </xf>
    <xf numFmtId="0" fontId="18" fillId="0" borderId="31" xfId="0" applyFont="1" applyBorder="1" applyAlignment="1">
      <alignment wrapText="1"/>
    </xf>
    <xf numFmtId="0" fontId="7" fillId="0" borderId="5" xfId="0" applyFont="1" applyBorder="1" applyAlignment="1" applyProtection="1">
      <alignment horizontal="right"/>
      <protection locked="0"/>
    </xf>
    <xf numFmtId="8" fontId="7" fillId="0" borderId="69" xfId="0" applyNumberFormat="1" applyFont="1" applyBorder="1" applyAlignment="1" applyProtection="1">
      <alignment horizontal="right"/>
    </xf>
    <xf numFmtId="8" fontId="7" fillId="0" borderId="70" xfId="0" applyNumberFormat="1" applyFont="1" applyFill="1" applyBorder="1" applyAlignment="1" applyProtection="1">
      <alignment horizontal="center"/>
    </xf>
    <xf numFmtId="8" fontId="7" fillId="0" borderId="24" xfId="0" applyNumberFormat="1" applyFont="1" applyFill="1" applyBorder="1" applyAlignment="1" applyProtection="1">
      <alignment horizontal="center"/>
    </xf>
    <xf numFmtId="0" fontId="7" fillId="4" borderId="25" xfId="0" applyFont="1" applyFill="1" applyBorder="1" applyProtection="1">
      <protection locked="0"/>
    </xf>
    <xf numFmtId="0" fontId="7" fillId="4" borderId="36" xfId="0" applyFont="1" applyFill="1" applyBorder="1" applyProtection="1">
      <protection locked="0"/>
    </xf>
    <xf numFmtId="0" fontId="7" fillId="4" borderId="38" xfId="0" applyFont="1" applyFill="1" applyBorder="1" applyProtection="1">
      <protection locked="0"/>
    </xf>
    <xf numFmtId="0" fontId="7" fillId="0" borderId="9" xfId="0" applyFont="1" applyBorder="1" applyAlignment="1" applyProtection="1">
      <alignment horizontal="right"/>
    </xf>
    <xf numFmtId="7" fontId="7" fillId="4" borderId="5" xfId="0" applyNumberFormat="1" applyFont="1" applyFill="1" applyBorder="1" applyAlignment="1" applyProtection="1">
      <alignment horizontal="center"/>
    </xf>
    <xf numFmtId="0" fontId="7" fillId="4" borderId="5" xfId="0" applyNumberFormat="1" applyFont="1" applyFill="1" applyBorder="1" applyAlignment="1" applyProtection="1">
      <alignment horizontal="center"/>
    </xf>
    <xf numFmtId="0" fontId="7" fillId="0" borderId="5" xfId="0" applyFont="1" applyFill="1" applyBorder="1" applyAlignment="1" applyProtection="1">
      <alignment horizontal="center"/>
      <protection locked="0"/>
    </xf>
    <xf numFmtId="7" fontId="7" fillId="4" borderId="1" xfId="0" applyNumberFormat="1" applyFont="1" applyFill="1" applyBorder="1" applyAlignment="1" applyProtection="1">
      <alignment horizontal="center"/>
    </xf>
    <xf numFmtId="0" fontId="4" fillId="0" borderId="29" xfId="0" applyFont="1" applyBorder="1" applyAlignment="1">
      <alignment horizontal="center" vertical="center"/>
    </xf>
    <xf numFmtId="0" fontId="4" fillId="0" borderId="0" xfId="0" applyFont="1" applyBorder="1" applyAlignment="1">
      <alignment horizontal="center" vertical="center"/>
    </xf>
    <xf numFmtId="0" fontId="4" fillId="0" borderId="11" xfId="0" applyFont="1" applyBorder="1" applyAlignment="1">
      <alignment horizontal="center" vertical="center"/>
    </xf>
    <xf numFmtId="164" fontId="1" fillId="4" borderId="1" xfId="0" applyNumberFormat="1" applyFont="1" applyFill="1" applyBorder="1" applyAlignment="1" applyProtection="1">
      <alignment horizontal="center" vertical="center"/>
      <protection locked="0"/>
    </xf>
    <xf numFmtId="164" fontId="1" fillId="4" borderId="23" xfId="0" applyNumberFormat="1" applyFont="1" applyFill="1" applyBorder="1" applyAlignment="1" applyProtection="1">
      <alignment horizontal="center" vertical="center"/>
      <protection locked="0"/>
    </xf>
    <xf numFmtId="16" fontId="10" fillId="0" borderId="8" xfId="0" applyNumberFormat="1" applyFont="1" applyBorder="1" applyAlignment="1" applyProtection="1">
      <alignment horizontal="center"/>
      <protection hidden="1"/>
    </xf>
    <xf numFmtId="16" fontId="10" fillId="0" borderId="14" xfId="0" applyNumberFormat="1" applyFont="1" applyBorder="1" applyAlignment="1" applyProtection="1">
      <alignment horizontal="center"/>
      <protection hidden="1"/>
    </xf>
    <xf numFmtId="16" fontId="1" fillId="4" borderId="21" xfId="0" applyNumberFormat="1" applyFont="1" applyFill="1" applyBorder="1" applyAlignment="1" applyProtection="1">
      <alignment horizontal="center"/>
    </xf>
    <xf numFmtId="0" fontId="3" fillId="4" borderId="1" xfId="0" applyFont="1" applyFill="1" applyBorder="1" applyAlignment="1" applyProtection="1">
      <alignment horizontal="center"/>
      <protection locked="0"/>
    </xf>
    <xf numFmtId="0" fontId="3" fillId="4" borderId="23" xfId="0" applyFont="1" applyFill="1" applyBorder="1" applyAlignment="1" applyProtection="1">
      <alignment horizontal="center"/>
      <protection locked="0"/>
    </xf>
    <xf numFmtId="0" fontId="1" fillId="0" borderId="1" xfId="0" applyFont="1" applyBorder="1" applyAlignment="1" applyProtection="1">
      <alignment horizontal="left" indent="4"/>
    </xf>
  </cellXfs>
  <cellStyles count="4">
    <cellStyle name="Comma" xfId="1" builtinId="3"/>
    <cellStyle name="Comma 2" xfId="3"/>
    <cellStyle name="Currency" xfId="2"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1"/>
  <sheetViews>
    <sheetView workbookViewId="0">
      <selection activeCell="A4" sqref="A4:A5"/>
    </sheetView>
  </sheetViews>
  <sheetFormatPr defaultRowHeight="12.75"/>
  <cols>
    <col min="1" max="1" width="100.5703125" style="19" customWidth="1"/>
  </cols>
  <sheetData>
    <row r="1" spans="1:1">
      <c r="A1" s="21" t="s">
        <v>129</v>
      </c>
    </row>
    <row r="2" spans="1:1">
      <c r="A2" s="21" t="s">
        <v>130</v>
      </c>
    </row>
    <row r="3" spans="1:1">
      <c r="A3" s="21" t="s">
        <v>131</v>
      </c>
    </row>
    <row r="4" spans="1:1" ht="16.5" customHeight="1">
      <c r="A4" s="286" t="s">
        <v>314</v>
      </c>
    </row>
    <row r="5" spans="1:1" ht="15.75" customHeight="1" thickBot="1">
      <c r="A5" s="286" t="s">
        <v>306</v>
      </c>
    </row>
    <row r="6" spans="1:1" ht="68.25" customHeight="1">
      <c r="A6" s="442" t="s">
        <v>351</v>
      </c>
    </row>
    <row r="7" spans="1:1" ht="69.75" customHeight="1">
      <c r="A7" s="443" t="s">
        <v>307</v>
      </c>
    </row>
    <row r="8" spans="1:1" ht="6" customHeight="1">
      <c r="A8" s="416"/>
    </row>
    <row r="9" spans="1:1" ht="45.75" customHeight="1">
      <c r="A9" s="444" t="s">
        <v>308</v>
      </c>
    </row>
    <row r="10" spans="1:1" ht="6.75" customHeight="1">
      <c r="A10" s="445"/>
    </row>
    <row r="11" spans="1:1" s="97" customFormat="1" ht="41.25" customHeight="1">
      <c r="A11" s="440" t="s">
        <v>260</v>
      </c>
    </row>
    <row r="12" spans="1:1" s="97" customFormat="1" ht="5.25" customHeight="1">
      <c r="A12" s="416"/>
    </row>
    <row r="13" spans="1:1" s="97" customFormat="1" ht="130.5" customHeight="1">
      <c r="A13" s="441" t="s">
        <v>345</v>
      </c>
    </row>
    <row r="14" spans="1:1" s="97" customFormat="1" ht="35.25" customHeight="1">
      <c r="A14" s="446" t="s">
        <v>313</v>
      </c>
    </row>
    <row r="15" spans="1:1" s="97" customFormat="1" ht="5.25" customHeight="1">
      <c r="A15" s="416"/>
    </row>
    <row r="16" spans="1:1" s="97" customFormat="1">
      <c r="A16" s="98"/>
    </row>
    <row r="17" spans="1:1" s="97" customFormat="1" ht="57" customHeight="1">
      <c r="A17" s="98"/>
    </row>
    <row r="18" spans="1:1" s="97" customFormat="1" ht="12" customHeight="1">
      <c r="A18" s="439"/>
    </row>
    <row r="19" spans="1:1" s="97" customFormat="1">
      <c r="A19" s="440"/>
    </row>
    <row r="20" spans="1:1" s="97" customFormat="1">
      <c r="A20" s="98"/>
    </row>
    <row r="21" spans="1:1" s="97" customFormat="1">
      <c r="A21" s="98"/>
    </row>
    <row r="22" spans="1:1" s="97" customFormat="1" ht="63" customHeight="1">
      <c r="A22" s="98"/>
    </row>
    <row r="23" spans="1:1" s="97" customFormat="1" ht="50.25" customHeight="1">
      <c r="A23" s="98"/>
    </row>
    <row r="24" spans="1:1" s="97" customFormat="1">
      <c r="A24" s="98"/>
    </row>
    <row r="25" spans="1:1" s="97" customFormat="1" ht="48.75" customHeight="1">
      <c r="A25" s="98"/>
    </row>
    <row r="26" spans="1:1" s="97" customFormat="1">
      <c r="A26" s="98"/>
    </row>
    <row r="27" spans="1:1" s="97" customFormat="1" ht="34.5" customHeight="1">
      <c r="A27" s="20"/>
    </row>
    <row r="28" spans="1:1" s="97" customFormat="1">
      <c r="A28" s="98"/>
    </row>
    <row r="29" spans="1:1" s="97" customFormat="1" ht="48" customHeight="1">
      <c r="A29" s="98"/>
    </row>
    <row r="30" spans="1:1" s="97" customFormat="1">
      <c r="A30" s="98"/>
    </row>
    <row r="31" spans="1:1" s="97" customFormat="1" ht="32.25" customHeight="1">
      <c r="A31" s="20"/>
    </row>
    <row r="32" spans="1:1" s="97" customFormat="1">
      <c r="A32" s="98"/>
    </row>
    <row r="33" spans="1:1" s="97" customFormat="1" ht="50.25" customHeight="1">
      <c r="A33" s="20"/>
    </row>
    <row r="34" spans="1:1" s="97" customFormat="1">
      <c r="A34" s="98"/>
    </row>
    <row r="35" spans="1:1" s="97" customFormat="1">
      <c r="A35" s="20"/>
    </row>
    <row r="36" spans="1:1" s="97" customFormat="1">
      <c r="A36" s="98"/>
    </row>
    <row r="37" spans="1:1" s="97" customFormat="1">
      <c r="A37" s="98"/>
    </row>
    <row r="38" spans="1:1" s="97" customFormat="1">
      <c r="A38" s="98"/>
    </row>
    <row r="39" spans="1:1" s="97" customFormat="1" ht="78.75" customHeight="1">
      <c r="A39" s="254"/>
    </row>
    <row r="40" spans="1:1" s="97" customFormat="1">
      <c r="A40" s="98"/>
    </row>
    <row r="41" spans="1:1" s="97" customFormat="1" ht="31.5" customHeight="1">
      <c r="A41" s="98"/>
    </row>
    <row r="42" spans="1:1" s="97" customFormat="1">
      <c r="A42" s="98"/>
    </row>
    <row r="43" spans="1:1" s="97" customFormat="1">
      <c r="A43" s="20"/>
    </row>
    <row r="44" spans="1:1" s="97" customFormat="1" ht="13.5" thickBot="1">
      <c r="A44" s="22"/>
    </row>
    <row r="45" spans="1:1" s="97" customFormat="1">
      <c r="A45" s="98"/>
    </row>
    <row r="46" spans="1:1" s="97" customFormat="1" ht="13.5" thickBot="1">
      <c r="A46" s="22"/>
    </row>
    <row r="47" spans="1:1" s="97" customFormat="1">
      <c r="A47" s="98"/>
    </row>
    <row r="48" spans="1:1" s="97" customFormat="1" ht="46.5" customHeight="1">
      <c r="A48" s="98"/>
    </row>
    <row r="49" spans="1:1" s="97" customFormat="1">
      <c r="A49" s="98"/>
    </row>
    <row r="50" spans="1:1" s="97" customFormat="1">
      <c r="A50" s="20"/>
    </row>
    <row r="51" spans="1:1" s="97" customFormat="1" ht="13.5" thickBot="1">
      <c r="A51" s="22"/>
    </row>
    <row r="52" spans="1:1" s="97" customFormat="1">
      <c r="A52" s="99"/>
    </row>
    <row r="53" spans="1:1" s="97" customFormat="1">
      <c r="A53" s="20"/>
    </row>
    <row r="54" spans="1:1" s="97" customFormat="1">
      <c r="A54" s="100"/>
    </row>
    <row r="55" spans="1:1" s="97" customFormat="1">
      <c r="A55" s="98"/>
    </row>
    <row r="56" spans="1:1" s="97" customFormat="1" ht="59.25" customHeight="1">
      <c r="A56" s="99"/>
    </row>
    <row r="57" spans="1:1" s="97" customFormat="1">
      <c r="A57" s="98"/>
    </row>
    <row r="58" spans="1:1" s="97" customFormat="1">
      <c r="A58" s="20"/>
    </row>
    <row r="59" spans="1:1" s="97" customFormat="1" ht="13.5" thickBot="1">
      <c r="A59" s="22"/>
    </row>
    <row r="60" spans="1:1" s="97" customFormat="1">
      <c r="A60" s="98"/>
    </row>
    <row r="61" spans="1:1" s="97" customFormat="1">
      <c r="A61" s="23"/>
    </row>
    <row r="62" spans="1:1" s="97" customFormat="1">
      <c r="A62" s="23"/>
    </row>
    <row r="63" spans="1:1" s="97" customFormat="1">
      <c r="A63" s="98"/>
    </row>
    <row r="64" spans="1:1" s="97" customFormat="1">
      <c r="A64" s="98"/>
    </row>
    <row r="65" spans="1:1" s="97" customFormat="1" ht="68.25" customHeight="1">
      <c r="A65" s="98"/>
    </row>
    <row r="66" spans="1:1" s="97" customFormat="1">
      <c r="A66" s="98"/>
    </row>
    <row r="67" spans="1:1" s="97" customFormat="1">
      <c r="A67" s="20"/>
    </row>
    <row r="68" spans="1:1" s="97" customFormat="1">
      <c r="A68" s="98"/>
    </row>
    <row r="69" spans="1:1" s="97" customFormat="1">
      <c r="A69" s="20"/>
    </row>
    <row r="70" spans="1:1">
      <c r="A70" s="18"/>
    </row>
    <row r="71" spans="1:1">
      <c r="A71" s="85"/>
    </row>
  </sheetData>
  <phoneticPr fontId="0" type="noConversion"/>
  <pageMargins left="0.75" right="0.75" top="1" bottom="1" header="0.5" footer="0.5"/>
  <pageSetup orientation="portrait" verticalDpi="0"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07"/>
  <sheetViews>
    <sheetView showGridLines="0" workbookViewId="0">
      <selection activeCell="I95" sqref="I94:I95"/>
    </sheetView>
  </sheetViews>
  <sheetFormatPr defaultRowHeight="12.75"/>
  <cols>
    <col min="1" max="1" width="24.7109375" style="1" customWidth="1"/>
    <col min="2" max="2" width="12.7109375" style="5" customWidth="1"/>
    <col min="3" max="3" width="6.7109375" style="1" customWidth="1"/>
    <col min="4" max="4" width="9" style="1" customWidth="1"/>
    <col min="5" max="5" width="10.7109375" style="1" customWidth="1"/>
    <col min="6" max="6" width="13" style="1" customWidth="1"/>
    <col min="7" max="7" width="14.7109375" style="1" customWidth="1"/>
    <col min="8" max="8" width="12.7109375" style="1" customWidth="1"/>
    <col min="9" max="9" width="12.7109375" customWidth="1"/>
    <col min="10" max="10" width="12.85546875" customWidth="1"/>
  </cols>
  <sheetData>
    <row r="1" spans="1:16" s="1" customFormat="1" ht="22.5" customHeight="1" thickBot="1">
      <c r="A1" s="362" t="s">
        <v>3</v>
      </c>
      <c r="B1" s="363" t="str">
        <f>'Daily Summary'!K2</f>
        <v>S20003</v>
      </c>
      <c r="C1" s="364"/>
      <c r="D1" s="365"/>
      <c r="E1" s="366" t="s">
        <v>51</v>
      </c>
      <c r="F1" s="466" t="str">
        <f>'Daily Summary'!A1</f>
        <v>T/S Kevin McCormack</v>
      </c>
      <c r="G1" s="466"/>
      <c r="H1" s="367"/>
      <c r="I1" s="368"/>
      <c r="J1" s="11"/>
      <c r="K1" s="5"/>
      <c r="L1" s="5"/>
      <c r="M1" s="5"/>
      <c r="N1" s="5"/>
      <c r="O1" s="5"/>
      <c r="P1" s="5"/>
    </row>
    <row r="2" spans="1:16" ht="12.75" customHeight="1">
      <c r="A2" s="369"/>
      <c r="B2" s="370"/>
      <c r="C2" s="370"/>
      <c r="D2" s="371"/>
      <c r="E2" s="370"/>
      <c r="F2" s="371"/>
      <c r="G2" s="370"/>
      <c r="H2" s="371"/>
      <c r="I2" s="372"/>
    </row>
    <row r="3" spans="1:16" ht="12.75" customHeight="1">
      <c r="A3" s="369"/>
      <c r="B3" s="370"/>
      <c r="C3" s="370"/>
      <c r="D3" s="371"/>
      <c r="E3" s="370"/>
      <c r="F3" s="371"/>
      <c r="G3" s="370"/>
      <c r="H3" s="371"/>
      <c r="I3" s="372"/>
    </row>
    <row r="4" spans="1:16" ht="13.5" thickBot="1">
      <c r="A4" s="373" t="s">
        <v>52</v>
      </c>
      <c r="B4" s="361">
        <f>'day6'!B4+1</f>
        <v>43897</v>
      </c>
      <c r="C4" s="14"/>
      <c r="D4" s="469" t="s">
        <v>262</v>
      </c>
      <c r="E4" s="469"/>
      <c r="F4" s="469"/>
      <c r="G4" s="467"/>
      <c r="H4" s="467"/>
      <c r="I4" s="468"/>
    </row>
    <row r="5" spans="1:16" ht="13.5" thickBot="1">
      <c r="A5" s="374"/>
      <c r="B5" s="371"/>
      <c r="C5" s="375"/>
      <c r="D5" s="370"/>
      <c r="E5" s="371"/>
      <c r="F5" s="371"/>
      <c r="G5" s="376"/>
      <c r="H5" s="370"/>
      <c r="I5" s="377"/>
    </row>
    <row r="6" spans="1:16" s="24" customFormat="1" ht="10.5">
      <c r="A6" s="101"/>
      <c r="B6" s="272" t="s">
        <v>310</v>
      </c>
      <c r="C6" s="272" t="s">
        <v>233</v>
      </c>
      <c r="D6" s="102"/>
      <c r="E6" s="272" t="s">
        <v>4</v>
      </c>
      <c r="F6" s="102"/>
      <c r="G6" s="272" t="s">
        <v>2</v>
      </c>
      <c r="H6" s="272" t="s">
        <v>5</v>
      </c>
      <c r="I6" s="103"/>
    </row>
    <row r="7" spans="1:16" s="24" customFormat="1" ht="11.25" thickBot="1">
      <c r="A7" s="104" t="s">
        <v>53</v>
      </c>
      <c r="B7" s="105" t="s">
        <v>311</v>
      </c>
      <c r="C7" s="105"/>
      <c r="D7" s="105" t="s">
        <v>10</v>
      </c>
      <c r="E7" s="105" t="s">
        <v>1</v>
      </c>
      <c r="F7" s="105" t="s">
        <v>6</v>
      </c>
      <c r="G7" s="105" t="s">
        <v>7</v>
      </c>
      <c r="H7" s="105" t="s">
        <v>8</v>
      </c>
      <c r="I7" s="106" t="s">
        <v>9</v>
      </c>
      <c r="J7" s="107"/>
    </row>
    <row r="8" spans="1:16" s="24" customFormat="1" ht="10.5">
      <c r="A8" s="108" t="s">
        <v>164</v>
      </c>
      <c r="B8" s="420"/>
      <c r="C8" s="109"/>
      <c r="D8" s="110" t="s">
        <v>165</v>
      </c>
      <c r="E8" s="111" t="s">
        <v>13</v>
      </c>
      <c r="F8" s="112" t="s">
        <v>166</v>
      </c>
      <c r="G8" s="113">
        <v>0</v>
      </c>
      <c r="H8" s="114">
        <f>INDEX(rate!$F$4:$G$58,MATCH(E8,rate!$F$4:$F$58,0),2)</f>
        <v>95</v>
      </c>
      <c r="I8" s="115">
        <f t="shared" ref="I8:I25" si="0">(G8*H8)</f>
        <v>0</v>
      </c>
      <c r="J8" s="116"/>
    </row>
    <row r="9" spans="1:16" s="24" customFormat="1" ht="10.5">
      <c r="A9" s="117" t="s">
        <v>164</v>
      </c>
      <c r="B9" s="421"/>
      <c r="C9" s="123"/>
      <c r="D9" s="118" t="s">
        <v>165</v>
      </c>
      <c r="E9" s="119" t="s">
        <v>183</v>
      </c>
      <c r="F9" s="88" t="s">
        <v>166</v>
      </c>
      <c r="G9" s="120">
        <v>0</v>
      </c>
      <c r="H9" s="121">
        <f>INDEX(rate!$F$4:$G$58,MATCH(E9,rate!$F$4:$F$58,0),2)</f>
        <v>99</v>
      </c>
      <c r="I9" s="122">
        <f t="shared" si="0"/>
        <v>0</v>
      </c>
    </row>
    <row r="10" spans="1:16" s="24" customFormat="1" ht="10.5">
      <c r="A10" s="117" t="s">
        <v>164</v>
      </c>
      <c r="B10" s="421"/>
      <c r="C10" s="123"/>
      <c r="D10" s="118" t="s">
        <v>165</v>
      </c>
      <c r="E10" s="119" t="s">
        <v>184</v>
      </c>
      <c r="F10" s="88" t="s">
        <v>166</v>
      </c>
      <c r="G10" s="120">
        <v>0</v>
      </c>
      <c r="H10" s="121">
        <f>INDEX(rate!$F$4:$G$58,MATCH(E10,rate!$F$4:$F$58,0),2)</f>
        <v>119</v>
      </c>
      <c r="I10" s="122">
        <f t="shared" si="0"/>
        <v>0</v>
      </c>
    </row>
    <row r="11" spans="1:16" s="24" customFormat="1" ht="10.5">
      <c r="A11" s="117" t="s">
        <v>164</v>
      </c>
      <c r="B11" s="421"/>
      <c r="C11" s="123"/>
      <c r="D11" s="118" t="s">
        <v>165</v>
      </c>
      <c r="E11" s="119" t="s">
        <v>185</v>
      </c>
      <c r="F11" s="88" t="s">
        <v>166</v>
      </c>
      <c r="G11" s="120">
        <v>0</v>
      </c>
      <c r="H11" s="121">
        <f>INDEX(rate!$F$4:$G$58,MATCH(E11,rate!$F$4:$F$58,0),2)</f>
        <v>140</v>
      </c>
      <c r="I11" s="122">
        <f t="shared" si="0"/>
        <v>0</v>
      </c>
    </row>
    <row r="12" spans="1:16" s="24" customFormat="1" ht="10.5">
      <c r="A12" s="117" t="s">
        <v>164</v>
      </c>
      <c r="B12" s="421"/>
      <c r="C12" s="123"/>
      <c r="D12" s="118" t="s">
        <v>165</v>
      </c>
      <c r="E12" s="119" t="s">
        <v>186</v>
      </c>
      <c r="F12" s="88" t="s">
        <v>166</v>
      </c>
      <c r="G12" s="120">
        <v>0</v>
      </c>
      <c r="H12" s="121">
        <f>INDEX(rate!$F$4:$G$58,MATCH(E12,rate!$F$4:$F$58,0),2)</f>
        <v>157</v>
      </c>
      <c r="I12" s="122">
        <f t="shared" si="0"/>
        <v>0</v>
      </c>
    </row>
    <row r="13" spans="1:16" s="24" customFormat="1" ht="10.5">
      <c r="A13" s="117" t="s">
        <v>164</v>
      </c>
      <c r="B13" s="421"/>
      <c r="C13" s="123"/>
      <c r="D13" s="118" t="s">
        <v>165</v>
      </c>
      <c r="E13" s="119" t="s">
        <v>187</v>
      </c>
      <c r="F13" s="88" t="s">
        <v>166</v>
      </c>
      <c r="G13" s="120">
        <v>0</v>
      </c>
      <c r="H13" s="121">
        <f>INDEX(rate!$F$4:$G$58,MATCH(E13,rate!$F$4:$F$58,0),2)</f>
        <v>180</v>
      </c>
      <c r="I13" s="122">
        <f t="shared" si="0"/>
        <v>0</v>
      </c>
    </row>
    <row r="14" spans="1:16" s="24" customFormat="1" ht="10.5">
      <c r="A14" s="117" t="s">
        <v>164</v>
      </c>
      <c r="B14" s="421"/>
      <c r="C14" s="123"/>
      <c r="D14" s="118" t="s">
        <v>165</v>
      </c>
      <c r="E14" s="119" t="s">
        <v>69</v>
      </c>
      <c r="F14" s="88" t="s">
        <v>166</v>
      </c>
      <c r="G14" s="120">
        <v>0</v>
      </c>
      <c r="H14" s="121">
        <f>INDEX(rate!$F$4:$G$58,MATCH(E14,rate!$F$4:$F$58,0),2)</f>
        <v>127</v>
      </c>
      <c r="I14" s="122">
        <f t="shared" si="0"/>
        <v>0</v>
      </c>
    </row>
    <row r="15" spans="1:16" s="24" customFormat="1" ht="10.5">
      <c r="A15" s="117" t="s">
        <v>164</v>
      </c>
      <c r="B15" s="421"/>
      <c r="C15" s="123"/>
      <c r="D15" s="118" t="s">
        <v>165</v>
      </c>
      <c r="E15" s="119" t="s">
        <v>168</v>
      </c>
      <c r="F15" s="88" t="s">
        <v>166</v>
      </c>
      <c r="G15" s="120">
        <v>0</v>
      </c>
      <c r="H15" s="121">
        <f>INDEX(rate!$F$4:$G$58,MATCH(E15,rate!$F$4:$F$58,0),2)</f>
        <v>207</v>
      </c>
      <c r="I15" s="122">
        <f t="shared" si="0"/>
        <v>0</v>
      </c>
    </row>
    <row r="16" spans="1:16" s="24" customFormat="1" ht="10.5">
      <c r="A16" s="117" t="s">
        <v>164</v>
      </c>
      <c r="B16" s="421"/>
      <c r="C16" s="123"/>
      <c r="D16" s="118" t="s">
        <v>165</v>
      </c>
      <c r="E16" s="119" t="s">
        <v>169</v>
      </c>
      <c r="F16" s="88" t="s">
        <v>166</v>
      </c>
      <c r="G16" s="120">
        <v>0</v>
      </c>
      <c r="H16" s="121">
        <f>INDEX(rate!$F$4:$G$58,MATCH(E16,rate!$F$4:$F$58,0),2)</f>
        <v>225</v>
      </c>
      <c r="I16" s="122">
        <f t="shared" si="0"/>
        <v>0</v>
      </c>
    </row>
    <row r="17" spans="1:9" s="24" customFormat="1" ht="10.5">
      <c r="A17" s="117" t="s">
        <v>164</v>
      </c>
      <c r="B17" s="421"/>
      <c r="C17" s="123"/>
      <c r="D17" s="118" t="s">
        <v>165</v>
      </c>
      <c r="E17" s="119" t="s">
        <v>170</v>
      </c>
      <c r="F17" s="88" t="s">
        <v>166</v>
      </c>
      <c r="G17" s="120">
        <v>0</v>
      </c>
      <c r="H17" s="121">
        <f>INDEX(rate!$F$4:$G$58,MATCH(E17,rate!$F$4:$F$58,0),2)</f>
        <v>234</v>
      </c>
      <c r="I17" s="122">
        <f t="shared" si="0"/>
        <v>0</v>
      </c>
    </row>
    <row r="18" spans="1:9" s="24" customFormat="1" ht="10.5">
      <c r="A18" s="117" t="s">
        <v>164</v>
      </c>
      <c r="B18" s="421"/>
      <c r="C18" s="123"/>
      <c r="D18" s="118" t="s">
        <v>165</v>
      </c>
      <c r="E18" s="119" t="s">
        <v>39</v>
      </c>
      <c r="F18" s="88" t="s">
        <v>166</v>
      </c>
      <c r="G18" s="120">
        <v>0</v>
      </c>
      <c r="H18" s="121">
        <f>INDEX(rate!$F$4:$G$58,MATCH(E18,rate!$F$4:$F$58,0),2)</f>
        <v>79</v>
      </c>
      <c r="I18" s="122">
        <f t="shared" si="0"/>
        <v>0</v>
      </c>
    </row>
    <row r="19" spans="1:9" s="24" customFormat="1" ht="10.5">
      <c r="A19" s="117" t="s">
        <v>164</v>
      </c>
      <c r="B19" s="422"/>
      <c r="C19" s="123"/>
      <c r="D19" s="118" t="s">
        <v>165</v>
      </c>
      <c r="E19" s="119" t="s">
        <v>12</v>
      </c>
      <c r="F19" s="88" t="s">
        <v>166</v>
      </c>
      <c r="G19" s="120">
        <v>0</v>
      </c>
      <c r="H19" s="121">
        <f>INDEX(rate!$F$4:$G$58,MATCH(E19,rate!$F$4:$F$58,0),2)</f>
        <v>63</v>
      </c>
      <c r="I19" s="122">
        <f t="shared" si="0"/>
        <v>0</v>
      </c>
    </row>
    <row r="20" spans="1:9" s="24" customFormat="1" ht="10.5">
      <c r="A20" s="117" t="s">
        <v>164</v>
      </c>
      <c r="B20" s="421"/>
      <c r="C20" s="123"/>
      <c r="D20" s="118" t="s">
        <v>165</v>
      </c>
      <c r="E20" s="119" t="s">
        <v>187</v>
      </c>
      <c r="F20" s="88" t="s">
        <v>166</v>
      </c>
      <c r="G20" s="120">
        <v>0</v>
      </c>
      <c r="H20" s="121">
        <f>INDEX(rate!$F$4:$G$58,MATCH(E20,rate!$F$4:$F$58,0),2)</f>
        <v>180</v>
      </c>
      <c r="I20" s="122">
        <f t="shared" si="0"/>
        <v>0</v>
      </c>
    </row>
    <row r="21" spans="1:9" s="24" customFormat="1" ht="10.5">
      <c r="A21" s="117" t="s">
        <v>164</v>
      </c>
      <c r="B21" s="421"/>
      <c r="C21" s="123"/>
      <c r="D21" s="118" t="s">
        <v>165</v>
      </c>
      <c r="E21" s="119" t="s">
        <v>33</v>
      </c>
      <c r="F21" s="88" t="s">
        <v>166</v>
      </c>
      <c r="G21" s="120">
        <v>0</v>
      </c>
      <c r="H21" s="121">
        <f>INDEX(rate!$F$4:$G$58,MATCH(E21,rate!$F$4:$F$58,0),2)</f>
        <v>76</v>
      </c>
      <c r="I21" s="122">
        <f t="shared" si="0"/>
        <v>0</v>
      </c>
    </row>
    <row r="22" spans="1:9" s="24" customFormat="1" ht="10.5">
      <c r="A22" s="117" t="s">
        <v>164</v>
      </c>
      <c r="B22" s="421"/>
      <c r="C22" s="123"/>
      <c r="D22" s="118" t="s">
        <v>165</v>
      </c>
      <c r="E22" s="119" t="s">
        <v>14</v>
      </c>
      <c r="F22" s="88" t="s">
        <v>166</v>
      </c>
      <c r="G22" s="120">
        <v>0</v>
      </c>
      <c r="H22" s="121">
        <f>INDEX(rate!$F$4:$G$58,MATCH(E22,rate!$F$4:$F$58,0),2)</f>
        <v>87</v>
      </c>
      <c r="I22" s="122">
        <f t="shared" si="0"/>
        <v>0</v>
      </c>
    </row>
    <row r="23" spans="1:9" s="24" customFormat="1" ht="10.5">
      <c r="A23" s="117" t="s">
        <v>164</v>
      </c>
      <c r="B23" s="421"/>
      <c r="C23" s="123"/>
      <c r="D23" s="118" t="s">
        <v>165</v>
      </c>
      <c r="E23" s="119" t="s">
        <v>34</v>
      </c>
      <c r="F23" s="88" t="s">
        <v>166</v>
      </c>
      <c r="G23" s="120">
        <v>0</v>
      </c>
      <c r="H23" s="121">
        <f>INDEX(rate!$F$4:$G$58,MATCH(E23,rate!$F$4:$F$58,0),2)</f>
        <v>98</v>
      </c>
      <c r="I23" s="122">
        <f t="shared" si="0"/>
        <v>0</v>
      </c>
    </row>
    <row r="24" spans="1:9" s="24" customFormat="1" ht="10.5">
      <c r="A24" s="117" t="s">
        <v>164</v>
      </c>
      <c r="B24" s="421"/>
      <c r="C24" s="123"/>
      <c r="D24" s="118" t="s">
        <v>165</v>
      </c>
      <c r="E24" s="119" t="s">
        <v>35</v>
      </c>
      <c r="F24" s="88" t="s">
        <v>166</v>
      </c>
      <c r="G24" s="120">
        <v>0</v>
      </c>
      <c r="H24" s="121">
        <f>INDEX(rate!$F$4:$G$58,MATCH(E24,rate!$F$4:$F$58,0),2)</f>
        <v>108</v>
      </c>
      <c r="I24" s="122">
        <f t="shared" si="0"/>
        <v>0</v>
      </c>
    </row>
    <row r="25" spans="1:9" s="24" customFormat="1" ht="10.5">
      <c r="A25" s="117" t="s">
        <v>164</v>
      </c>
      <c r="B25" s="421"/>
      <c r="C25" s="123"/>
      <c r="D25" s="118" t="s">
        <v>165</v>
      </c>
      <c r="E25" s="119" t="s">
        <v>36</v>
      </c>
      <c r="F25" s="88" t="s">
        <v>166</v>
      </c>
      <c r="G25" s="120">
        <v>0</v>
      </c>
      <c r="H25" s="121">
        <f>INDEX(rate!$F$4:$G$58,MATCH(E25,rate!$F$4:$F$58,0),2)</f>
        <v>123</v>
      </c>
      <c r="I25" s="122">
        <f t="shared" si="0"/>
        <v>0</v>
      </c>
    </row>
    <row r="26" spans="1:9" s="24" customFormat="1" ht="11.25" thickBot="1">
      <c r="A26" s="378"/>
      <c r="B26" s="125"/>
      <c r="C26" s="126"/>
      <c r="D26" s="126"/>
      <c r="E26" s="127"/>
      <c r="F26" s="128"/>
      <c r="G26" s="128"/>
      <c r="H26" s="127"/>
      <c r="I26" s="379"/>
    </row>
    <row r="27" spans="1:9" s="24" customFormat="1" ht="12.75" customHeight="1" thickBot="1">
      <c r="A27" s="380"/>
      <c r="B27" s="125"/>
      <c r="C27" s="129" t="s">
        <v>15</v>
      </c>
      <c r="D27" s="130"/>
      <c r="E27" s="131"/>
      <c r="F27" s="130"/>
      <c r="G27" s="131"/>
      <c r="H27" s="132"/>
      <c r="I27" s="133">
        <f>SUM(I8:I25)</f>
        <v>0</v>
      </c>
    </row>
    <row r="28" spans="1:9" ht="13.5" thickBot="1">
      <c r="A28" s="381"/>
      <c r="B28" s="6"/>
      <c r="C28" s="10"/>
      <c r="D28" s="11"/>
      <c r="E28" s="12"/>
      <c r="F28" s="11"/>
      <c r="G28" s="12"/>
      <c r="H28" s="371"/>
      <c r="I28" s="372"/>
    </row>
    <row r="29" spans="1:9" s="24" customFormat="1" ht="10.5">
      <c r="A29" s="134"/>
      <c r="B29" s="135"/>
      <c r="C29" s="267"/>
      <c r="D29" s="136" t="s">
        <v>8</v>
      </c>
      <c r="E29" s="136" t="s">
        <v>16</v>
      </c>
      <c r="F29" s="136" t="s">
        <v>5</v>
      </c>
      <c r="G29" s="249"/>
      <c r="H29" s="138" t="s">
        <v>189</v>
      </c>
      <c r="I29" s="379"/>
    </row>
    <row r="30" spans="1:9" s="24" customFormat="1" ht="11.25" thickBot="1">
      <c r="A30" s="268" t="s">
        <v>173</v>
      </c>
      <c r="B30" s="269"/>
      <c r="C30" s="273" t="s">
        <v>190</v>
      </c>
      <c r="D30" s="266" t="s">
        <v>18</v>
      </c>
      <c r="E30" s="266" t="s">
        <v>7</v>
      </c>
      <c r="F30" s="266" t="s">
        <v>8</v>
      </c>
      <c r="G30" s="250" t="s">
        <v>2</v>
      </c>
      <c r="H30" s="140" t="s">
        <v>191</v>
      </c>
      <c r="I30" s="379"/>
    </row>
    <row r="31" spans="1:9" s="24" customFormat="1" ht="10.5">
      <c r="A31" s="141" t="s">
        <v>287</v>
      </c>
      <c r="B31" s="142"/>
      <c r="C31" s="143"/>
      <c r="D31" s="121" t="str">
        <f>INDEX(rate!$A$4:$D$20,MATCH(A31,rate!$A$4:$A$20,0),4)</f>
        <v>HOURS</v>
      </c>
      <c r="E31" s="144">
        <v>0</v>
      </c>
      <c r="F31" s="145">
        <f>INDEX(rate!$A$4:$D$20,MATCH(A31,rate!$A$4:$A$20,0),2)</f>
        <v>5480</v>
      </c>
      <c r="G31" s="146">
        <f>E31*F31</f>
        <v>0</v>
      </c>
      <c r="H31" s="251"/>
      <c r="I31" s="379"/>
    </row>
    <row r="32" spans="1:9" s="24" customFormat="1" ht="10.5">
      <c r="A32" s="141" t="s">
        <v>288</v>
      </c>
      <c r="B32" s="142"/>
      <c r="C32" s="143"/>
      <c r="D32" s="121" t="str">
        <f>INDEX(rate!$A$4:$D$20,MATCH(A32,rate!$A$4:$A20,0),4)</f>
        <v>HOURS</v>
      </c>
      <c r="E32" s="144">
        <v>0</v>
      </c>
      <c r="F32" s="145">
        <f>INDEX(rate!$A$4:$D$20,MATCH(A32,rate!$A$4:$A$20,0),2)</f>
        <v>3099</v>
      </c>
      <c r="G32" s="146">
        <f>E32*F32</f>
        <v>0</v>
      </c>
      <c r="H32" s="252"/>
      <c r="I32" s="379"/>
    </row>
    <row r="33" spans="1:9" s="24" customFormat="1" ht="10.5">
      <c r="A33" s="141" t="s">
        <v>290</v>
      </c>
      <c r="B33" s="142"/>
      <c r="C33" s="143"/>
      <c r="D33" s="121" t="str">
        <f>INDEX(rate!$A$4:$D$20,MATCH(A33,rate!$A$4:$A$20,0),4)</f>
        <v>HOURS</v>
      </c>
      <c r="E33" s="144">
        <v>0</v>
      </c>
      <c r="F33" s="145">
        <f>INDEX(rate!$A$4:$D$20,MATCH(A33,rate!$A$4:$A$20,0),2)</f>
        <v>3735</v>
      </c>
      <c r="G33" s="146">
        <f>E33*F33</f>
        <v>0</v>
      </c>
      <c r="H33" s="252"/>
      <c r="I33" s="379"/>
    </row>
    <row r="34" spans="1:9" s="24" customFormat="1" ht="10.5">
      <c r="A34" s="141" t="s">
        <v>292</v>
      </c>
      <c r="B34" s="142"/>
      <c r="C34" s="143"/>
      <c r="D34" s="121" t="str">
        <f>INDEX(rate!$A$4:$D$20,MATCH(A34,rate!$A$4:$A$20,0),4)</f>
        <v>HOURS</v>
      </c>
      <c r="E34" s="144">
        <v>0</v>
      </c>
      <c r="F34" s="145">
        <f>INDEX(rate!$A$4:$D$20,MATCH(A34,rate!$A$4:$A$20,0),2)</f>
        <v>4945</v>
      </c>
      <c r="G34" s="146">
        <f>E34*F34</f>
        <v>0</v>
      </c>
      <c r="H34" s="252"/>
      <c r="I34" s="379"/>
    </row>
    <row r="35" spans="1:9" s="24" customFormat="1" ht="11.25" thickBot="1">
      <c r="A35" s="149" t="s">
        <v>291</v>
      </c>
      <c r="B35" s="150"/>
      <c r="C35" s="151"/>
      <c r="D35" s="121" t="str">
        <f>INDEX(rate!$A$4:$D$20,MATCH(A35,rate!$A$4:$A$20,0),4)</f>
        <v>HOURS</v>
      </c>
      <c r="E35" s="152">
        <v>0</v>
      </c>
      <c r="F35" s="145">
        <f>INDEX(rate!$A$4:$D$20,MATCH(A35,rate!$A$4:$A$20,0),2)</f>
        <v>7515</v>
      </c>
      <c r="G35" s="154">
        <f>E35*F35</f>
        <v>0</v>
      </c>
      <c r="H35" s="253"/>
      <c r="I35" s="379"/>
    </row>
    <row r="36" spans="1:9" s="24" customFormat="1" ht="11.25" thickBot="1">
      <c r="A36" s="382"/>
      <c r="B36" s="207"/>
      <c r="C36" s="156"/>
      <c r="D36" s="207"/>
      <c r="E36" s="207"/>
      <c r="F36" s="207"/>
      <c r="G36" s="184"/>
      <c r="H36" s="157"/>
      <c r="I36" s="379"/>
    </row>
    <row r="37" spans="1:9" s="24" customFormat="1" ht="11.25" thickBot="1">
      <c r="A37" s="382"/>
      <c r="B37" s="207"/>
      <c r="C37" s="129" t="s">
        <v>175</v>
      </c>
      <c r="D37" s="130"/>
      <c r="E37" s="130"/>
      <c r="F37" s="130"/>
      <c r="G37" s="158">
        <f>SUM(G31:G35)</f>
        <v>0</v>
      </c>
      <c r="H37" s="207"/>
      <c r="I37" s="379"/>
    </row>
    <row r="38" spans="1:9" s="24" customFormat="1" ht="11.25" thickBot="1">
      <c r="A38" s="382"/>
      <c r="B38" s="207"/>
      <c r="C38" s="159"/>
      <c r="D38" s="159"/>
      <c r="E38" s="159"/>
      <c r="F38" s="159"/>
      <c r="G38" s="160"/>
      <c r="H38" s="207"/>
      <c r="I38" s="379"/>
    </row>
    <row r="39" spans="1:9" s="24" customFormat="1" ht="10.5">
      <c r="A39" s="134"/>
      <c r="B39" s="135"/>
      <c r="C39" s="267"/>
      <c r="D39" s="136" t="s">
        <v>8</v>
      </c>
      <c r="E39" s="136" t="s">
        <v>16</v>
      </c>
      <c r="F39" s="136" t="s">
        <v>5</v>
      </c>
      <c r="G39" s="137"/>
      <c r="H39" s="138" t="s">
        <v>189</v>
      </c>
      <c r="I39" s="379"/>
    </row>
    <row r="40" spans="1:9" s="24" customFormat="1" ht="11.25" thickBot="1">
      <c r="A40" s="268" t="s">
        <v>174</v>
      </c>
      <c r="B40" s="269" t="s">
        <v>192</v>
      </c>
      <c r="C40" s="161"/>
      <c r="D40" s="266" t="s">
        <v>18</v>
      </c>
      <c r="E40" s="266" t="s">
        <v>7</v>
      </c>
      <c r="F40" s="266" t="s">
        <v>8</v>
      </c>
      <c r="G40" s="139" t="s">
        <v>2</v>
      </c>
      <c r="H40" s="140" t="s">
        <v>191</v>
      </c>
      <c r="I40" s="379"/>
    </row>
    <row r="41" spans="1:9" s="24" customFormat="1" ht="10.5">
      <c r="A41" s="162" t="s">
        <v>246</v>
      </c>
      <c r="B41" s="163"/>
      <c r="C41" s="164"/>
      <c r="D41" s="114" t="str">
        <f>INDEX(rate!$A$21:$D$42,MATCH(A41,rate!$A$21:$A$42,0),4)</f>
        <v>HOURS</v>
      </c>
      <c r="E41" s="165">
        <v>0</v>
      </c>
      <c r="F41" s="166">
        <f>INDEX(rate!$A$21:$D$42,MATCH(A41,rate!$A$21:$A$42,0),2)</f>
        <v>28483</v>
      </c>
      <c r="G41" s="167">
        <f>E41*F41</f>
        <v>0</v>
      </c>
      <c r="H41" s="147"/>
      <c r="I41" s="379"/>
    </row>
    <row r="42" spans="1:9" s="24" customFormat="1" ht="10.5">
      <c r="A42" s="141" t="s">
        <v>157</v>
      </c>
      <c r="B42" s="142"/>
      <c r="C42" s="168"/>
      <c r="D42" s="121" t="str">
        <f>INDEX(rate!$A$21:$D$42,MATCH(A42,rate!$A$21:$A$42,0),4)</f>
        <v>HOURS</v>
      </c>
      <c r="E42" s="144">
        <v>0</v>
      </c>
      <c r="F42" s="145">
        <f>INDEX(rate!$A$21:$D$42,MATCH(A42,rate!$A$21:$A$42,0),2)</f>
        <v>9584</v>
      </c>
      <c r="G42" s="169">
        <f>E42*F42</f>
        <v>0</v>
      </c>
      <c r="H42" s="148"/>
      <c r="I42" s="379"/>
    </row>
    <row r="43" spans="1:9" s="24" customFormat="1" ht="10.5">
      <c r="A43" s="141" t="s">
        <v>161</v>
      </c>
      <c r="B43" s="142"/>
      <c r="C43" s="168"/>
      <c r="D43" s="121" t="str">
        <f>INDEX(rate!$A$21:$D$42,MATCH(A43,rate!$A$21:$A$42,0),4)</f>
        <v>HOURS</v>
      </c>
      <c r="E43" s="144">
        <v>0</v>
      </c>
      <c r="F43" s="145">
        <f>INDEX(rate!$A$21:$D$42,MATCH(A43,rate!$A$21:$A$42,0),2)</f>
        <v>8727</v>
      </c>
      <c r="G43" s="169">
        <f>E43*F43</f>
        <v>0</v>
      </c>
      <c r="H43" s="148"/>
      <c r="I43" s="379"/>
    </row>
    <row r="44" spans="1:9" s="24" customFormat="1" ht="10.5">
      <c r="A44" s="141" t="s">
        <v>148</v>
      </c>
      <c r="B44" s="142"/>
      <c r="C44" s="168"/>
      <c r="D44" s="121" t="str">
        <f>INDEX(rate!$A$21:$D$42,MATCH(A44,rate!$A$21:$A$42,0),4)</f>
        <v>HOURS</v>
      </c>
      <c r="E44" s="144">
        <v>0</v>
      </c>
      <c r="F44" s="145">
        <f>INDEX(rate!$A$21:$D$42,MATCH(A44,rate!$A$21:$A$42,0),2)</f>
        <v>10219</v>
      </c>
      <c r="G44" s="169">
        <f>E44*F44</f>
        <v>0</v>
      </c>
      <c r="H44" s="148"/>
      <c r="I44" s="379"/>
    </row>
    <row r="45" spans="1:9" s="24" customFormat="1" ht="11.25" thickBot="1">
      <c r="A45" s="149" t="s">
        <v>146</v>
      </c>
      <c r="B45" s="150"/>
      <c r="C45" s="170"/>
      <c r="D45" s="124" t="str">
        <f>INDEX(rate!$A$21:$D$42,MATCH(A45,rate!$A$21:$A$42,0),4)</f>
        <v>HOURS</v>
      </c>
      <c r="E45" s="152">
        <v>0</v>
      </c>
      <c r="F45" s="153">
        <f>INDEX(rate!$A$21:$D$42,MATCH(A45,rate!$A$21:$A$42,0),2)</f>
        <v>11427</v>
      </c>
      <c r="G45" s="171">
        <f>E45*F45</f>
        <v>0</v>
      </c>
      <c r="H45" s="155"/>
      <c r="I45" s="379"/>
    </row>
    <row r="46" spans="1:9" s="24" customFormat="1" ht="11.25" thickBot="1">
      <c r="A46" s="382"/>
      <c r="B46" s="207"/>
      <c r="C46" s="156"/>
      <c r="D46" s="207"/>
      <c r="E46" s="207"/>
      <c r="F46" s="207"/>
      <c r="G46" s="184"/>
      <c r="H46" s="207"/>
      <c r="I46" s="379"/>
    </row>
    <row r="47" spans="1:9" s="24" customFormat="1" ht="11.25" thickBot="1">
      <c r="A47" s="382"/>
      <c r="B47" s="207"/>
      <c r="C47" s="129" t="s">
        <v>176</v>
      </c>
      <c r="D47" s="130"/>
      <c r="E47" s="130"/>
      <c r="F47" s="130"/>
      <c r="G47" s="158">
        <f>SUM(G41:G45)</f>
        <v>0</v>
      </c>
      <c r="H47" s="207"/>
      <c r="I47" s="379"/>
    </row>
    <row r="48" spans="1:9" s="24" customFormat="1" ht="11.25" thickBot="1">
      <c r="A48" s="382"/>
      <c r="B48" s="207"/>
      <c r="C48" s="207"/>
      <c r="D48" s="207"/>
      <c r="E48" s="207"/>
      <c r="F48" s="207"/>
      <c r="G48" s="207"/>
      <c r="H48" s="207"/>
      <c r="I48" s="379"/>
    </row>
    <row r="49" spans="1:9" s="24" customFormat="1" ht="10.5">
      <c r="A49" s="134"/>
      <c r="B49" s="135"/>
      <c r="C49" s="136" t="s">
        <v>8</v>
      </c>
      <c r="D49" s="136" t="s">
        <v>16</v>
      </c>
      <c r="E49" s="136" t="s">
        <v>5</v>
      </c>
      <c r="F49" s="137"/>
      <c r="G49" s="138" t="s">
        <v>189</v>
      </c>
      <c r="H49" s="172"/>
      <c r="I49" s="379"/>
    </row>
    <row r="50" spans="1:9" s="24" customFormat="1" ht="11.25" thickBot="1">
      <c r="A50" s="268" t="s">
        <v>55</v>
      </c>
      <c r="B50" s="269" t="s">
        <v>193</v>
      </c>
      <c r="C50" s="266" t="s">
        <v>18</v>
      </c>
      <c r="D50" s="266" t="s">
        <v>7</v>
      </c>
      <c r="E50" s="266" t="s">
        <v>8</v>
      </c>
      <c r="F50" s="139" t="s">
        <v>2</v>
      </c>
      <c r="G50" s="140" t="s">
        <v>191</v>
      </c>
      <c r="H50" s="173"/>
      <c r="I50" s="379"/>
    </row>
    <row r="51" spans="1:9" s="24" customFormat="1" ht="11.25" thickBot="1">
      <c r="A51" s="162" t="s">
        <v>244</v>
      </c>
      <c r="B51" s="174"/>
      <c r="C51" s="114" t="str">
        <f>INDEX(rate!$A$45:$D$49,MATCH(A51,rate!$A$45:$A$49,0),4)</f>
        <v>HOURS</v>
      </c>
      <c r="D51" s="165">
        <v>0</v>
      </c>
      <c r="E51" s="114">
        <f>INDEX(rate!$A$45:$D$49,MATCH(A51,rate!$A$45:$A$49,0),2)</f>
        <v>11019</v>
      </c>
      <c r="F51" s="167">
        <f>D51*E51</f>
        <v>0</v>
      </c>
      <c r="G51" s="147"/>
      <c r="H51" s="157"/>
      <c r="I51" s="379"/>
    </row>
    <row r="52" spans="1:9" s="24" customFormat="1" ht="11.25" thickBot="1">
      <c r="A52" s="162" t="s">
        <v>243</v>
      </c>
      <c r="B52" s="174"/>
      <c r="C52" s="114" t="str">
        <f>INDEX(rate!$A$45:$D$49,MATCH(A52,rate!$A$45:$A$49,0),4)</f>
        <v>HOURS</v>
      </c>
      <c r="D52" s="165">
        <v>0</v>
      </c>
      <c r="E52" s="114">
        <f>INDEX(rate!$A$45:$D$49,MATCH(A52,rate!$A$45:$A$49,0),2)</f>
        <v>15853</v>
      </c>
      <c r="F52" s="167">
        <f>D52*E52</f>
        <v>0</v>
      </c>
      <c r="G52" s="147"/>
      <c r="H52" s="157"/>
      <c r="I52" s="379"/>
    </row>
    <row r="53" spans="1:9" s="24" customFormat="1" ht="11.25" thickBot="1">
      <c r="A53" s="162" t="s">
        <v>244</v>
      </c>
      <c r="B53" s="174"/>
      <c r="C53" s="114" t="str">
        <f>INDEX(rate!$A$45:$D$49,MATCH(A53,rate!$A$45:$A$49,0),4)</f>
        <v>HOURS</v>
      </c>
      <c r="D53" s="165">
        <v>0</v>
      </c>
      <c r="E53" s="114">
        <f>INDEX(rate!$A$45:$D$49,MATCH(A53,rate!$A$45:$A$49,0),2)</f>
        <v>11019</v>
      </c>
      <c r="F53" s="167">
        <f>D53*E53</f>
        <v>0</v>
      </c>
      <c r="G53" s="147"/>
      <c r="H53" s="157"/>
      <c r="I53" s="379"/>
    </row>
    <row r="54" spans="1:9" s="24" customFormat="1" ht="11.25" thickBot="1">
      <c r="A54" s="162" t="s">
        <v>135</v>
      </c>
      <c r="B54" s="174"/>
      <c r="C54" s="114" t="str">
        <f>INDEX(rate!$A$45:$D$49,MATCH(A54,rate!$A$45:$A$49,0),4)</f>
        <v>HOURS</v>
      </c>
      <c r="D54" s="165">
        <v>0</v>
      </c>
      <c r="E54" s="114">
        <f>INDEX(rate!$A$45:$D$49,MATCH(A54,rate!$A$45:$A$49,0),2)</f>
        <v>17217</v>
      </c>
      <c r="F54" s="167">
        <f>D54*E54</f>
        <v>0</v>
      </c>
      <c r="G54" s="147"/>
      <c r="H54" s="157"/>
      <c r="I54" s="379"/>
    </row>
    <row r="55" spans="1:9" s="24" customFormat="1" ht="11.25" thickBot="1">
      <c r="A55" s="257" t="s">
        <v>245</v>
      </c>
      <c r="B55" s="258"/>
      <c r="C55" s="259" t="str">
        <f>INDEX(rate!$A$45:$D$49,MATCH(A55,rate!$A$45:$A$49,0),4)</f>
        <v>HOURS</v>
      </c>
      <c r="D55" s="260">
        <v>0</v>
      </c>
      <c r="E55" s="259">
        <f>INDEX(rate!$A$45:$D$49,MATCH(A55,rate!$A$45:$A$49,0),2)</f>
        <v>12515</v>
      </c>
      <c r="F55" s="261">
        <f>D55*E55</f>
        <v>0</v>
      </c>
      <c r="G55" s="262"/>
      <c r="H55" s="157"/>
      <c r="I55" s="379"/>
    </row>
    <row r="56" spans="1:9" s="24" customFormat="1" ht="11.25" thickBot="1">
      <c r="A56" s="382"/>
      <c r="B56" s="207"/>
      <c r="C56" s="156"/>
      <c r="D56" s="207"/>
      <c r="E56" s="207"/>
      <c r="F56" s="207"/>
      <c r="G56" s="184"/>
      <c r="H56" s="207"/>
      <c r="I56" s="379"/>
    </row>
    <row r="57" spans="1:9" s="24" customFormat="1" ht="11.25" thickBot="1">
      <c r="A57" s="382"/>
      <c r="B57" s="207"/>
      <c r="C57" s="129" t="s">
        <v>54</v>
      </c>
      <c r="D57" s="130"/>
      <c r="E57" s="130"/>
      <c r="F57" s="158">
        <f>SUM(F51:F55)</f>
        <v>0</v>
      </c>
      <c r="G57" s="175"/>
      <c r="H57" s="207"/>
      <c r="I57" s="379"/>
    </row>
    <row r="58" spans="1:9" s="24" customFormat="1" ht="11.25" thickBot="1">
      <c r="A58" s="382"/>
      <c r="B58" s="207"/>
      <c r="C58" s="207"/>
      <c r="D58" s="207"/>
      <c r="E58" s="207"/>
      <c r="F58" s="207"/>
      <c r="G58" s="207"/>
      <c r="H58" s="207"/>
      <c r="I58" s="379"/>
    </row>
    <row r="59" spans="1:9" s="24" customFormat="1" ht="10.5">
      <c r="A59" s="134"/>
      <c r="B59" s="135"/>
      <c r="C59" s="136" t="s">
        <v>8</v>
      </c>
      <c r="D59" s="136" t="s">
        <v>16</v>
      </c>
      <c r="E59" s="136" t="s">
        <v>5</v>
      </c>
      <c r="F59" s="137"/>
      <c r="G59" s="176"/>
      <c r="H59" s="172"/>
      <c r="I59" s="379"/>
    </row>
    <row r="60" spans="1:9" s="24" customFormat="1" ht="11.25" thickBot="1">
      <c r="A60" s="268" t="s">
        <v>56</v>
      </c>
      <c r="B60" s="269"/>
      <c r="C60" s="266" t="s">
        <v>18</v>
      </c>
      <c r="D60" s="266" t="s">
        <v>194</v>
      </c>
      <c r="E60" s="266" t="s">
        <v>8</v>
      </c>
      <c r="F60" s="139" t="s">
        <v>2</v>
      </c>
      <c r="G60" s="177"/>
      <c r="H60" s="173"/>
      <c r="I60" s="379"/>
    </row>
    <row r="61" spans="1:9" s="24" customFormat="1" ht="13.5" customHeight="1">
      <c r="A61" s="162" t="s">
        <v>305</v>
      </c>
      <c r="B61" s="178"/>
      <c r="C61" s="114" t="str">
        <f>INDEX(rate!$A$53:$D$95,MATCH(A61,rate!$A$53:$A$95,0),4)</f>
        <v>Hours</v>
      </c>
      <c r="D61" s="165">
        <v>0</v>
      </c>
      <c r="E61" s="114">
        <f>INDEX(rate!$A$53:$D$95,MATCH(A61,rate!$A$53:$A$95,0),2)</f>
        <v>79</v>
      </c>
      <c r="F61" s="167">
        <f>D61*E61</f>
        <v>0</v>
      </c>
      <c r="G61" s="179"/>
      <c r="H61" s="157"/>
      <c r="I61" s="379"/>
    </row>
    <row r="62" spans="1:9" s="24" customFormat="1" ht="10.5">
      <c r="A62" s="141" t="s">
        <v>316</v>
      </c>
      <c r="B62" s="180"/>
      <c r="C62" s="121" t="str">
        <f>INDEX(rate!$A$53:$D$95,MATCH(A62,rate!$A$53:$A$95,0),4)</f>
        <v>Hours</v>
      </c>
      <c r="D62" s="144">
        <v>0</v>
      </c>
      <c r="E62" s="121">
        <f>INDEX(rate!$A$53:$D$95,MATCH(A62,rate!$A$53:$A$95,0),2)</f>
        <v>149</v>
      </c>
      <c r="F62" s="169">
        <f>D62*E62</f>
        <v>0</v>
      </c>
      <c r="G62" s="179"/>
      <c r="H62" s="157"/>
      <c r="I62" s="379"/>
    </row>
    <row r="63" spans="1:9" s="24" customFormat="1" ht="10.5">
      <c r="A63" s="141" t="s">
        <v>241</v>
      </c>
      <c r="B63" s="180"/>
      <c r="C63" s="121" t="str">
        <f>INDEX(rate!$A$53:$D$95,MATCH(A63,rate!$A$53:$A$95,0),4)</f>
        <v>Hours</v>
      </c>
      <c r="D63" s="144">
        <v>0</v>
      </c>
      <c r="E63" s="121">
        <f>INDEX(rate!$A$53:$D$95,MATCH(A63,rate!$A$53:$A$95,0),2)</f>
        <v>13</v>
      </c>
      <c r="F63" s="169">
        <f>D63*E63</f>
        <v>0</v>
      </c>
      <c r="G63" s="179"/>
      <c r="H63" s="157"/>
      <c r="I63" s="379"/>
    </row>
    <row r="64" spans="1:9" s="24" customFormat="1" ht="10.5">
      <c r="A64" s="141" t="s">
        <v>90</v>
      </c>
      <c r="B64" s="180"/>
      <c r="C64" s="121" t="str">
        <f>INDEX(rate!$A$53:$D$95,MATCH(A64,rate!$A$53:$A$95,0),4)</f>
        <v>Hours</v>
      </c>
      <c r="D64" s="144">
        <v>0</v>
      </c>
      <c r="E64" s="121">
        <f>INDEX(rate!$A$53:$D$95,MATCH(A64,rate!$A$53:$A$95,0),2)</f>
        <v>81</v>
      </c>
      <c r="F64" s="169">
        <f>D64*E64</f>
        <v>0</v>
      </c>
      <c r="G64" s="179"/>
      <c r="H64" s="157"/>
      <c r="I64" s="379"/>
    </row>
    <row r="65" spans="1:9" s="24" customFormat="1" ht="11.25" thickBot="1">
      <c r="A65" s="149" t="s">
        <v>341</v>
      </c>
      <c r="B65" s="181"/>
      <c r="C65" s="124" t="str">
        <f>INDEX(rate!$A$53:$D$95,MATCH(A65,rate!$A$53:$A$95,0),4)</f>
        <v>Daily</v>
      </c>
      <c r="D65" s="152">
        <v>0</v>
      </c>
      <c r="E65" s="124">
        <f>INDEX(rate!$A$53:$D$95,MATCH(A65,rate!$A$53:$A$95,0),2)</f>
        <v>937</v>
      </c>
      <c r="F65" s="171">
        <f>D65*E65</f>
        <v>0</v>
      </c>
      <c r="G65" s="179"/>
      <c r="H65" s="157"/>
      <c r="I65" s="379"/>
    </row>
    <row r="66" spans="1:9" s="24" customFormat="1" ht="11.25" thickBot="1">
      <c r="A66" s="382"/>
      <c r="B66" s="207"/>
      <c r="C66" s="156"/>
      <c r="D66" s="207"/>
      <c r="E66" s="207"/>
      <c r="F66" s="207"/>
      <c r="G66" s="184"/>
      <c r="H66" s="207"/>
      <c r="I66" s="379"/>
    </row>
    <row r="67" spans="1:9" s="24" customFormat="1" ht="11.25" thickBot="1">
      <c r="A67" s="382"/>
      <c r="B67" s="207"/>
      <c r="C67" s="129" t="s">
        <v>20</v>
      </c>
      <c r="D67" s="130"/>
      <c r="E67" s="130"/>
      <c r="F67" s="158">
        <f>SUM(F61:F65)</f>
        <v>0</v>
      </c>
      <c r="G67" s="175"/>
      <c r="H67" s="207"/>
      <c r="I67" s="379"/>
    </row>
    <row r="68" spans="1:9" s="24" customFormat="1" ht="11.25" thickBot="1">
      <c r="A68" s="382"/>
      <c r="B68" s="207"/>
      <c r="C68" s="212"/>
      <c r="D68" s="212"/>
      <c r="E68" s="212"/>
      <c r="F68" s="175"/>
      <c r="G68" s="175"/>
      <c r="H68" s="207"/>
      <c r="I68" s="379"/>
    </row>
    <row r="69" spans="1:9" s="24" customFormat="1" ht="11.25" thickBot="1">
      <c r="A69" s="270" t="s">
        <v>223</v>
      </c>
      <c r="B69" s="194"/>
      <c r="C69" s="195" t="s">
        <v>224</v>
      </c>
      <c r="D69" s="196"/>
      <c r="E69" s="194"/>
      <c r="F69" s="222" t="s">
        <v>225</v>
      </c>
      <c r="G69" s="271" t="s">
        <v>226</v>
      </c>
      <c r="H69" s="207"/>
      <c r="I69" s="379"/>
    </row>
    <row r="70" spans="1:9" s="24" customFormat="1" ht="10.5">
      <c r="A70" s="198" t="s">
        <v>227</v>
      </c>
      <c r="B70" s="199"/>
      <c r="C70" s="200"/>
      <c r="D70" s="201"/>
      <c r="E70" s="199"/>
      <c r="F70" s="263"/>
      <c r="G70" s="202">
        <v>0</v>
      </c>
      <c r="H70" s="207"/>
      <c r="I70" s="379"/>
    </row>
    <row r="71" spans="1:9" s="24" customFormat="1" ht="10.5">
      <c r="A71" s="198" t="s">
        <v>227</v>
      </c>
      <c r="B71" s="199"/>
      <c r="C71" s="200"/>
      <c r="D71" s="201"/>
      <c r="E71" s="199"/>
      <c r="F71" s="255"/>
      <c r="G71" s="202">
        <v>0</v>
      </c>
      <c r="H71" s="207"/>
      <c r="I71" s="379"/>
    </row>
    <row r="72" spans="1:9" s="24" customFormat="1" ht="10.5">
      <c r="A72" s="198" t="s">
        <v>227</v>
      </c>
      <c r="B72" s="199"/>
      <c r="C72" s="200"/>
      <c r="D72" s="201"/>
      <c r="E72" s="199"/>
      <c r="F72" s="255"/>
      <c r="G72" s="202">
        <v>0</v>
      </c>
      <c r="H72" s="207"/>
      <c r="I72" s="379"/>
    </row>
    <row r="73" spans="1:9" s="24" customFormat="1" ht="11.25" thickBot="1">
      <c r="A73" s="382"/>
      <c r="B73" s="207"/>
      <c r="C73" s="116"/>
      <c r="D73" s="207"/>
      <c r="E73" s="207"/>
      <c r="F73" s="207"/>
      <c r="G73" s="160"/>
      <c r="H73" s="207"/>
      <c r="I73" s="379"/>
    </row>
    <row r="74" spans="1:9" s="24" customFormat="1" ht="11.25" thickBot="1">
      <c r="A74" s="382"/>
      <c r="B74" s="207"/>
      <c r="C74" s="129" t="s">
        <v>228</v>
      </c>
      <c r="D74" s="130"/>
      <c r="E74" s="130"/>
      <c r="F74" s="130"/>
      <c r="G74" s="158">
        <f>SUM(G70:G72)</f>
        <v>0</v>
      </c>
      <c r="H74" s="207"/>
      <c r="I74" s="379"/>
    </row>
    <row r="75" spans="1:9" s="24" customFormat="1" ht="11.25" thickBot="1">
      <c r="A75" s="382"/>
      <c r="B75" s="207"/>
      <c r="C75" s="207"/>
      <c r="D75" s="207"/>
      <c r="E75" s="207"/>
      <c r="F75" s="207"/>
      <c r="G75" s="207"/>
      <c r="H75" s="207"/>
      <c r="I75" s="379"/>
    </row>
    <row r="76" spans="1:9" s="24" customFormat="1" ht="10.5">
      <c r="A76" s="134"/>
      <c r="B76" s="135"/>
      <c r="C76" s="136" t="s">
        <v>8</v>
      </c>
      <c r="D76" s="136" t="s">
        <v>16</v>
      </c>
      <c r="E76" s="136" t="s">
        <v>5</v>
      </c>
      <c r="F76" s="136" t="s">
        <v>17</v>
      </c>
      <c r="G76" s="136" t="s">
        <v>16</v>
      </c>
      <c r="H76" s="182"/>
      <c r="I76" s="379"/>
    </row>
    <row r="77" spans="1:9" s="24" customFormat="1" ht="11.25" thickBot="1">
      <c r="A77" s="268" t="s">
        <v>57</v>
      </c>
      <c r="B77" s="269" t="s">
        <v>92</v>
      </c>
      <c r="C77" s="266" t="s">
        <v>18</v>
      </c>
      <c r="D77" s="266" t="s">
        <v>195</v>
      </c>
      <c r="E77" s="266" t="s">
        <v>8</v>
      </c>
      <c r="F77" s="266" t="s">
        <v>19</v>
      </c>
      <c r="G77" s="183" t="s">
        <v>172</v>
      </c>
      <c r="H77" s="139" t="s">
        <v>2</v>
      </c>
      <c r="I77" s="379"/>
    </row>
    <row r="78" spans="1:9" s="24" customFormat="1" ht="10.5">
      <c r="A78" s="162" t="s">
        <v>272</v>
      </c>
      <c r="B78" s="454"/>
      <c r="C78" s="455" t="str">
        <f>INDEX(rate!$A$98:$D$129,MATCH(A78,rate!$A$98:$A$129,0),4)</f>
        <v>DAYS</v>
      </c>
      <c r="D78" s="456">
        <v>0</v>
      </c>
      <c r="E78" s="114"/>
      <c r="F78" s="455">
        <f>INDEX(rate!$A$98:$D$129,MATCH(A78,rate!$A$98:$A$129,0),3)</f>
        <v>5.37</v>
      </c>
      <c r="G78" s="457"/>
      <c r="H78" s="167">
        <f>D78*F78</f>
        <v>0</v>
      </c>
      <c r="I78" s="379"/>
    </row>
    <row r="79" spans="1:9" s="24" customFormat="1" ht="10.5">
      <c r="A79" s="141" t="s">
        <v>271</v>
      </c>
      <c r="B79" s="188"/>
      <c r="C79" s="185" t="str">
        <f>INDEX(rate!$A$98:$D$129,MATCH(A79,rate!$A$98:$A$129,0),4)</f>
        <v>MILES</v>
      </c>
      <c r="D79" s="189"/>
      <c r="E79" s="283">
        <f>INDEX(rate!$A$98:$D$129,MATCH(A79,rate!$A$98:$A$129,0),2)</f>
        <v>0.252</v>
      </c>
      <c r="F79" s="121"/>
      <c r="G79" s="144">
        <v>0</v>
      </c>
      <c r="H79" s="169">
        <f>E79*G79</f>
        <v>0</v>
      </c>
      <c r="I79" s="379"/>
    </row>
    <row r="80" spans="1:9" s="24" customFormat="1" ht="10.5">
      <c r="A80" s="141" t="s">
        <v>268</v>
      </c>
      <c r="B80" s="188"/>
      <c r="C80" s="185" t="str">
        <f>INDEX(rate!$A$98:$D$129,MATCH(A80,rate!$A$98:$A$129,0),4)</f>
        <v>DAYS</v>
      </c>
      <c r="D80" s="186">
        <v>0</v>
      </c>
      <c r="E80" s="284"/>
      <c r="F80" s="185">
        <f>INDEX(rate!$A$98:$D$129,MATCH(A80,rate!$A$98:$A$129,0),3)</f>
        <v>7.73</v>
      </c>
      <c r="G80" s="187"/>
      <c r="H80" s="169">
        <f>D80*F80</f>
        <v>0</v>
      </c>
      <c r="I80" s="379"/>
    </row>
    <row r="81" spans="1:9" s="24" customFormat="1" ht="10.5">
      <c r="A81" s="141" t="s">
        <v>267</v>
      </c>
      <c r="B81" s="188"/>
      <c r="C81" s="185" t="str">
        <f>INDEX(rate!$A$98:$D$129,MATCH(A81,rate!$A$98:$A$129,0),4)</f>
        <v>MILES</v>
      </c>
      <c r="D81" s="189"/>
      <c r="E81" s="283">
        <f>INDEX(rate!$A$98:$D$129,MATCH(A81,rate!$A$98:$A$129,0),2)</f>
        <v>0.32</v>
      </c>
      <c r="F81" s="121"/>
      <c r="G81" s="144">
        <v>0</v>
      </c>
      <c r="H81" s="169">
        <f>E81*G81</f>
        <v>0</v>
      </c>
      <c r="I81" s="379"/>
    </row>
    <row r="82" spans="1:9" s="24" customFormat="1" ht="10.5">
      <c r="A82" s="141" t="s">
        <v>268</v>
      </c>
      <c r="B82" s="188"/>
      <c r="C82" s="185" t="str">
        <f>INDEX(rate!$A$98:$D$129,MATCH(A82,rate!$A$98:$A$129,0),4)</f>
        <v>DAYS</v>
      </c>
      <c r="D82" s="186">
        <v>0</v>
      </c>
      <c r="E82" s="284"/>
      <c r="F82" s="185">
        <f>INDEX(rate!$A$98:$D$129,MATCH(A82,rate!$A$98:$A$129,0),3)</f>
        <v>7.73</v>
      </c>
      <c r="G82" s="187"/>
      <c r="H82" s="169">
        <f>D82*F82</f>
        <v>0</v>
      </c>
      <c r="I82" s="379"/>
    </row>
    <row r="83" spans="1:9" s="24" customFormat="1" ht="11.25" thickBot="1">
      <c r="A83" s="149" t="s">
        <v>267</v>
      </c>
      <c r="B83" s="190"/>
      <c r="C83" s="458" t="str">
        <f>INDEX(rate!$A$98:$D$129,MATCH(A83,rate!$A$98:$A$129,0),4)</f>
        <v>MILES</v>
      </c>
      <c r="D83" s="191"/>
      <c r="E83" s="285">
        <f>INDEX(rate!$A$98:$D$129,MATCH(A83,rate!$A$98:$A$129,0),2)</f>
        <v>0.32</v>
      </c>
      <c r="F83" s="124"/>
      <c r="G83" s="152">
        <v>0</v>
      </c>
      <c r="H83" s="171">
        <f>E83*G83</f>
        <v>0</v>
      </c>
      <c r="I83" s="379"/>
    </row>
    <row r="84" spans="1:9" s="24" customFormat="1" ht="11.25" thickBot="1">
      <c r="A84" s="382"/>
      <c r="B84" s="207"/>
      <c r="C84" s="192"/>
      <c r="D84" s="207"/>
      <c r="E84" s="207"/>
      <c r="F84" s="207"/>
      <c r="G84" s="184"/>
      <c r="H84" s="207"/>
      <c r="I84" s="379"/>
    </row>
    <row r="85" spans="1:9" s="24" customFormat="1" ht="11.25" thickBot="1">
      <c r="A85" s="382"/>
      <c r="B85" s="207"/>
      <c r="C85" s="129" t="s">
        <v>58</v>
      </c>
      <c r="D85" s="130"/>
      <c r="E85" s="130"/>
      <c r="F85" s="130"/>
      <c r="G85" s="193"/>
      <c r="H85" s="158">
        <f>SUM(H78:H83)</f>
        <v>0</v>
      </c>
      <c r="I85" s="379"/>
    </row>
    <row r="86" spans="1:9" s="24" customFormat="1" ht="11.25" thickBot="1">
      <c r="A86" s="382"/>
      <c r="B86" s="207"/>
      <c r="C86" s="207"/>
      <c r="D86" s="207"/>
      <c r="E86" s="207"/>
      <c r="F86" s="207"/>
      <c r="G86" s="207"/>
      <c r="H86" s="207"/>
      <c r="I86" s="379"/>
    </row>
    <row r="87" spans="1:9" s="24" customFormat="1" ht="11.25" thickBot="1">
      <c r="A87" s="270" t="s">
        <v>196</v>
      </c>
      <c r="B87" s="194"/>
      <c r="C87" s="194"/>
      <c r="D87" s="195" t="s">
        <v>21</v>
      </c>
      <c r="E87" s="196"/>
      <c r="F87" s="194"/>
      <c r="G87" s="197" t="s">
        <v>22</v>
      </c>
      <c r="H87" s="207"/>
      <c r="I87" s="379"/>
    </row>
    <row r="88" spans="1:9" s="24" customFormat="1" ht="10.5">
      <c r="A88" s="198"/>
      <c r="B88" s="199"/>
      <c r="C88" s="199"/>
      <c r="D88" s="200"/>
      <c r="E88" s="201"/>
      <c r="F88" s="199"/>
      <c r="G88" s="202">
        <v>0</v>
      </c>
      <c r="H88" s="207"/>
      <c r="I88" s="379"/>
    </row>
    <row r="89" spans="1:9" s="24" customFormat="1" ht="10.5">
      <c r="A89" s="198"/>
      <c r="B89" s="199"/>
      <c r="C89" s="199"/>
      <c r="D89" s="200"/>
      <c r="E89" s="201"/>
      <c r="F89" s="199"/>
      <c r="G89" s="202"/>
      <c r="H89" s="207"/>
      <c r="I89" s="379"/>
    </row>
    <row r="90" spans="1:9" s="24" customFormat="1" ht="10.5">
      <c r="A90" s="198"/>
      <c r="B90" s="199"/>
      <c r="C90" s="199"/>
      <c r="D90" s="200"/>
      <c r="E90" s="201"/>
      <c r="F90" s="199"/>
      <c r="G90" s="202"/>
      <c r="H90" s="207"/>
      <c r="I90" s="379"/>
    </row>
    <row r="91" spans="1:9" s="24" customFormat="1" ht="10.5">
      <c r="A91" s="198"/>
      <c r="B91" s="199"/>
      <c r="C91" s="199"/>
      <c r="D91" s="200"/>
      <c r="E91" s="201"/>
      <c r="F91" s="199"/>
      <c r="G91" s="202"/>
      <c r="H91" s="207"/>
      <c r="I91" s="379"/>
    </row>
    <row r="92" spans="1:9" s="24" customFormat="1" ht="10.5">
      <c r="A92" s="198"/>
      <c r="B92" s="199"/>
      <c r="C92" s="199"/>
      <c r="D92" s="200"/>
      <c r="E92" s="201"/>
      <c r="F92" s="199"/>
      <c r="G92" s="202"/>
      <c r="H92" s="207"/>
      <c r="I92" s="379"/>
    </row>
    <row r="93" spans="1:9" s="24" customFormat="1" ht="10.5">
      <c r="A93" s="198"/>
      <c r="B93" s="199"/>
      <c r="C93" s="199"/>
      <c r="D93" s="200"/>
      <c r="E93" s="201"/>
      <c r="F93" s="199"/>
      <c r="G93" s="202"/>
      <c r="H93" s="207"/>
      <c r="I93" s="379"/>
    </row>
    <row r="94" spans="1:9" s="24" customFormat="1" ht="11.25" thickBot="1">
      <c r="A94" s="382"/>
      <c r="B94" s="207"/>
      <c r="C94" s="207"/>
      <c r="D94" s="207"/>
      <c r="E94" s="207"/>
      <c r="F94" s="207"/>
      <c r="G94" s="160"/>
      <c r="H94" s="207"/>
      <c r="I94" s="379"/>
    </row>
    <row r="95" spans="1:9" s="24" customFormat="1" ht="11.25" thickBot="1">
      <c r="A95" s="382"/>
      <c r="B95" s="207"/>
      <c r="C95" s="129" t="s">
        <v>116</v>
      </c>
      <c r="D95" s="130"/>
      <c r="E95" s="130"/>
      <c r="F95" s="130"/>
      <c r="G95" s="208">
        <f>SUM(G88:G93)</f>
        <v>0</v>
      </c>
      <c r="H95" s="207"/>
      <c r="I95" s="379"/>
    </row>
    <row r="96" spans="1:9" s="24" customFormat="1" ht="11.25" thickBot="1">
      <c r="A96" s="382"/>
      <c r="B96" s="207"/>
      <c r="C96" s="159"/>
      <c r="D96" s="159"/>
      <c r="E96" s="159"/>
      <c r="F96" s="159"/>
      <c r="G96" s="209"/>
      <c r="H96" s="207"/>
      <c r="I96" s="379"/>
    </row>
    <row r="97" spans="1:9" s="24" customFormat="1" ht="11.25" thickBot="1">
      <c r="A97" s="270" t="s">
        <v>115</v>
      </c>
      <c r="B97" s="194"/>
      <c r="C97" s="195" t="s">
        <v>23</v>
      </c>
      <c r="D97" s="196"/>
      <c r="E97" s="194"/>
      <c r="F97" s="194" t="s">
        <v>24</v>
      </c>
      <c r="G97" s="271" t="s">
        <v>25</v>
      </c>
      <c r="H97" s="207"/>
      <c r="I97" s="379"/>
    </row>
    <row r="98" spans="1:9" s="24" customFormat="1" ht="10.5">
      <c r="A98" s="198"/>
      <c r="B98" s="199"/>
      <c r="C98" s="200"/>
      <c r="D98" s="201"/>
      <c r="E98" s="199"/>
      <c r="F98" s="210"/>
      <c r="G98" s="202">
        <v>0</v>
      </c>
      <c r="H98" s="207"/>
      <c r="I98" s="379"/>
    </row>
    <row r="99" spans="1:9" s="24" customFormat="1" ht="10.5">
      <c r="A99" s="198"/>
      <c r="B99" s="199"/>
      <c r="C99" s="200"/>
      <c r="D99" s="201"/>
      <c r="E99" s="199"/>
      <c r="F99" s="210"/>
      <c r="G99" s="202"/>
      <c r="H99" s="207"/>
      <c r="I99" s="379"/>
    </row>
    <row r="100" spans="1:9" s="24" customFormat="1" ht="10.5">
      <c r="A100" s="198"/>
      <c r="B100" s="199"/>
      <c r="C100" s="200"/>
      <c r="D100" s="201"/>
      <c r="E100" s="199"/>
      <c r="F100" s="210"/>
      <c r="G100" s="202"/>
      <c r="H100" s="207"/>
      <c r="I100" s="379"/>
    </row>
    <row r="101" spans="1:9" s="24" customFormat="1" ht="10.5">
      <c r="A101" s="198"/>
      <c r="B101" s="199"/>
      <c r="C101" s="200"/>
      <c r="D101" s="201"/>
      <c r="E101" s="199"/>
      <c r="F101" s="210"/>
      <c r="G101" s="202"/>
      <c r="H101" s="207"/>
      <c r="I101" s="379"/>
    </row>
    <row r="102" spans="1:9" s="24" customFormat="1" ht="10.5">
      <c r="A102" s="198"/>
      <c r="B102" s="199"/>
      <c r="C102" s="200"/>
      <c r="D102" s="201"/>
      <c r="E102" s="199"/>
      <c r="F102" s="210"/>
      <c r="G102" s="202"/>
      <c r="H102" s="207"/>
      <c r="I102" s="379"/>
    </row>
    <row r="103" spans="1:9" s="24" customFormat="1" ht="10.5">
      <c r="A103" s="198"/>
      <c r="B103" s="199"/>
      <c r="C103" s="200"/>
      <c r="D103" s="201"/>
      <c r="E103" s="199"/>
      <c r="F103" s="210"/>
      <c r="G103" s="202"/>
      <c r="H103" s="207"/>
      <c r="I103" s="379"/>
    </row>
    <row r="104" spans="1:9" s="24" customFormat="1" ht="10.5">
      <c r="A104" s="198"/>
      <c r="B104" s="199"/>
      <c r="C104" s="200"/>
      <c r="D104" s="201"/>
      <c r="E104" s="199"/>
      <c r="F104" s="210"/>
      <c r="G104" s="202"/>
      <c r="H104" s="207"/>
      <c r="I104" s="379"/>
    </row>
    <row r="105" spans="1:9" s="24" customFormat="1" ht="10.5">
      <c r="A105" s="198"/>
      <c r="B105" s="199"/>
      <c r="C105" s="200"/>
      <c r="D105" s="201"/>
      <c r="E105" s="199"/>
      <c r="F105" s="210"/>
      <c r="G105" s="202"/>
      <c r="H105" s="207"/>
      <c r="I105" s="379"/>
    </row>
    <row r="106" spans="1:9" s="24" customFormat="1" ht="10.5">
      <c r="A106" s="117"/>
      <c r="B106" s="199"/>
      <c r="C106" s="200"/>
      <c r="D106" s="201"/>
      <c r="E106" s="199"/>
      <c r="F106" s="210"/>
      <c r="G106" s="202"/>
      <c r="H106" s="207"/>
      <c r="I106" s="379"/>
    </row>
    <row r="107" spans="1:9" s="24" customFormat="1" ht="10.5">
      <c r="A107" s="198"/>
      <c r="B107" s="199"/>
      <c r="C107" s="200"/>
      <c r="D107" s="201"/>
      <c r="E107" s="199"/>
      <c r="F107" s="210"/>
      <c r="G107" s="202"/>
      <c r="H107" s="207"/>
      <c r="I107" s="379"/>
    </row>
    <row r="108" spans="1:9" s="24" customFormat="1" ht="10.5">
      <c r="A108" s="198"/>
      <c r="B108" s="199"/>
      <c r="C108" s="200"/>
      <c r="D108" s="201"/>
      <c r="E108" s="199"/>
      <c r="F108" s="210"/>
      <c r="G108" s="202"/>
      <c r="H108" s="207"/>
      <c r="I108" s="379"/>
    </row>
    <row r="109" spans="1:9" s="24" customFormat="1" ht="10.5">
      <c r="A109" s="198"/>
      <c r="B109" s="199"/>
      <c r="C109" s="200"/>
      <c r="D109" s="201"/>
      <c r="E109" s="199"/>
      <c r="F109" s="210"/>
      <c r="G109" s="202"/>
      <c r="H109" s="207"/>
      <c r="I109" s="379"/>
    </row>
    <row r="110" spans="1:9" s="24" customFormat="1" ht="11.25" thickBot="1">
      <c r="A110" s="149"/>
      <c r="B110" s="203"/>
      <c r="C110" s="204"/>
      <c r="D110" s="205"/>
      <c r="E110" s="203"/>
      <c r="F110" s="211"/>
      <c r="G110" s="206"/>
      <c r="H110" s="207"/>
      <c r="I110" s="379"/>
    </row>
    <row r="111" spans="1:9" s="24" customFormat="1" ht="11.25" thickBot="1">
      <c r="A111" s="382"/>
      <c r="B111" s="207"/>
      <c r="C111" s="116"/>
      <c r="D111" s="207"/>
      <c r="E111" s="207"/>
      <c r="F111" s="207"/>
      <c r="G111" s="160"/>
      <c r="H111" s="207"/>
      <c r="I111" s="379"/>
    </row>
    <row r="112" spans="1:9" s="24" customFormat="1" ht="11.25" thickBot="1">
      <c r="A112" s="382"/>
      <c r="B112" s="207"/>
      <c r="C112" s="129" t="s">
        <v>117</v>
      </c>
      <c r="D112" s="130"/>
      <c r="E112" s="130"/>
      <c r="F112" s="130"/>
      <c r="G112" s="158">
        <f>SUM(G98:G110)</f>
        <v>0</v>
      </c>
      <c r="H112" s="207"/>
      <c r="I112" s="379"/>
    </row>
    <row r="113" spans="1:9" s="24" customFormat="1" ht="11.25" thickBot="1">
      <c r="A113" s="382"/>
      <c r="B113" s="207"/>
      <c r="C113" s="212"/>
      <c r="D113" s="212"/>
      <c r="E113" s="212"/>
      <c r="F113" s="212"/>
      <c r="G113" s="175"/>
      <c r="H113" s="207"/>
      <c r="I113" s="379"/>
    </row>
    <row r="114" spans="1:9" s="24" customFormat="1" ht="11.25" thickBot="1">
      <c r="A114" s="270" t="s">
        <v>197</v>
      </c>
      <c r="B114" s="194"/>
      <c r="C114" s="195" t="s">
        <v>198</v>
      </c>
      <c r="D114" s="213"/>
      <c r="E114" s="194"/>
      <c r="F114" s="194" t="s">
        <v>24</v>
      </c>
      <c r="G114" s="214" t="s">
        <v>22</v>
      </c>
      <c r="H114" s="207"/>
      <c r="I114" s="379"/>
    </row>
    <row r="115" spans="1:9" s="24" customFormat="1" ht="10.5">
      <c r="A115" s="198"/>
      <c r="B115" s="199"/>
      <c r="C115" s="215"/>
      <c r="D115" s="201"/>
      <c r="E115" s="216"/>
      <c r="F115" s="217"/>
      <c r="G115" s="202">
        <v>0</v>
      </c>
      <c r="H115" s="207"/>
      <c r="I115" s="379"/>
    </row>
    <row r="116" spans="1:9" s="24" customFormat="1" ht="10.5">
      <c r="A116" s="198"/>
      <c r="B116" s="199"/>
      <c r="C116" s="215"/>
      <c r="D116" s="201"/>
      <c r="E116" s="216"/>
      <c r="F116" s="217"/>
      <c r="G116" s="202"/>
      <c r="H116" s="207"/>
      <c r="I116" s="379"/>
    </row>
    <row r="117" spans="1:9" s="24" customFormat="1" ht="10.5">
      <c r="A117" s="198"/>
      <c r="B117" s="199"/>
      <c r="C117" s="215"/>
      <c r="D117" s="201"/>
      <c r="E117" s="216"/>
      <c r="F117" s="217"/>
      <c r="G117" s="202"/>
      <c r="H117" s="207"/>
      <c r="I117" s="379"/>
    </row>
    <row r="118" spans="1:9" s="24" customFormat="1" ht="10.5">
      <c r="A118" s="198"/>
      <c r="B118" s="199"/>
      <c r="C118" s="215"/>
      <c r="D118" s="201"/>
      <c r="E118" s="216"/>
      <c r="F118" s="217"/>
      <c r="G118" s="202"/>
      <c r="H118" s="207"/>
      <c r="I118" s="379"/>
    </row>
    <row r="119" spans="1:9" s="24" customFormat="1" ht="11.25" thickBot="1">
      <c r="A119" s="149"/>
      <c r="B119" s="203"/>
      <c r="C119" s="218"/>
      <c r="D119" s="205"/>
      <c r="E119" s="219"/>
      <c r="F119" s="220"/>
      <c r="G119" s="206"/>
      <c r="H119" s="207"/>
      <c r="I119" s="379"/>
    </row>
    <row r="120" spans="1:9" s="24" customFormat="1" ht="11.25" thickBot="1">
      <c r="A120" s="382"/>
      <c r="B120" s="207"/>
      <c r="C120" s="207"/>
      <c r="D120" s="207"/>
      <c r="E120" s="207"/>
      <c r="F120" s="207"/>
      <c r="G120" s="160"/>
      <c r="H120" s="207"/>
      <c r="I120" s="379"/>
    </row>
    <row r="121" spans="1:9" s="24" customFormat="1" ht="11.25" thickBot="1">
      <c r="A121" s="382"/>
      <c r="B121" s="207"/>
      <c r="C121" s="129" t="s">
        <v>199</v>
      </c>
      <c r="D121" s="130"/>
      <c r="E121" s="130"/>
      <c r="F121" s="130"/>
      <c r="G121" s="208">
        <f>SUM(G115:G119)</f>
        <v>0</v>
      </c>
      <c r="H121" s="207"/>
      <c r="I121" s="379"/>
    </row>
    <row r="122" spans="1:9" s="24" customFormat="1" ht="11.25" thickBot="1">
      <c r="A122" s="382"/>
      <c r="B122" s="207"/>
      <c r="C122" s="159"/>
      <c r="D122" s="159"/>
      <c r="E122" s="159"/>
      <c r="F122" s="159"/>
      <c r="G122" s="160"/>
      <c r="H122" s="207"/>
      <c r="I122" s="379"/>
    </row>
    <row r="123" spans="1:9" s="24" customFormat="1" ht="21.75" customHeight="1" thickBot="1">
      <c r="A123" s="270" t="s">
        <v>200</v>
      </c>
      <c r="B123" s="194"/>
      <c r="C123" s="221"/>
      <c r="D123" s="194"/>
      <c r="E123" s="194"/>
      <c r="F123" s="222" t="s">
        <v>21</v>
      </c>
      <c r="G123" s="214" t="s">
        <v>22</v>
      </c>
      <c r="H123" s="207"/>
      <c r="I123" s="379"/>
    </row>
    <row r="124" spans="1:9" s="24" customFormat="1" ht="10.5">
      <c r="A124" s="198"/>
      <c r="B124" s="217"/>
      <c r="C124" s="199"/>
      <c r="D124" s="223"/>
      <c r="E124" s="216"/>
      <c r="F124" s="224"/>
      <c r="G124" s="202">
        <v>0</v>
      </c>
      <c r="H124" s="207"/>
      <c r="I124" s="379"/>
    </row>
    <row r="125" spans="1:9" s="24" customFormat="1" ht="10.5">
      <c r="A125" s="198"/>
      <c r="B125" s="217"/>
      <c r="C125" s="199"/>
      <c r="D125" s="223"/>
      <c r="E125" s="216"/>
      <c r="F125" s="224"/>
      <c r="G125" s="202"/>
      <c r="H125" s="207"/>
      <c r="I125" s="379"/>
    </row>
    <row r="126" spans="1:9" s="24" customFormat="1" ht="10.5">
      <c r="A126" s="198"/>
      <c r="B126" s="217"/>
      <c r="C126" s="199"/>
      <c r="D126" s="223"/>
      <c r="E126" s="216"/>
      <c r="F126" s="224"/>
      <c r="G126" s="202"/>
      <c r="H126" s="207"/>
      <c r="I126" s="379"/>
    </row>
    <row r="127" spans="1:9" s="24" customFormat="1" ht="10.5">
      <c r="A127" s="198"/>
      <c r="B127" s="217"/>
      <c r="C127" s="199"/>
      <c r="D127" s="223"/>
      <c r="E127" s="216"/>
      <c r="F127" s="224"/>
      <c r="G127" s="202"/>
      <c r="H127" s="207"/>
      <c r="I127" s="379"/>
    </row>
    <row r="128" spans="1:9" s="24" customFormat="1" ht="11.25" thickBot="1">
      <c r="A128" s="149"/>
      <c r="B128" s="220"/>
      <c r="C128" s="203"/>
      <c r="D128" s="225"/>
      <c r="E128" s="219"/>
      <c r="F128" s="226"/>
      <c r="G128" s="206"/>
      <c r="H128" s="207"/>
      <c r="I128" s="379"/>
    </row>
    <row r="129" spans="1:9" s="24" customFormat="1" ht="11.25" thickBot="1">
      <c r="A129" s="382"/>
      <c r="B129" s="207"/>
      <c r="C129" s="207"/>
      <c r="D129" s="207"/>
      <c r="E129" s="207"/>
      <c r="F129" s="207"/>
      <c r="G129" s="160"/>
      <c r="H129" s="207"/>
      <c r="I129" s="379"/>
    </row>
    <row r="130" spans="1:9" s="24" customFormat="1" ht="11.25" thickBot="1">
      <c r="A130" s="382"/>
      <c r="B130" s="207"/>
      <c r="C130" s="129" t="s">
        <v>201</v>
      </c>
      <c r="D130" s="130"/>
      <c r="E130" s="130"/>
      <c r="F130" s="130"/>
      <c r="G130" s="208">
        <f>SUM(G124:G128)</f>
        <v>0</v>
      </c>
      <c r="H130" s="207"/>
      <c r="I130" s="379"/>
    </row>
    <row r="131" spans="1:9" s="24" customFormat="1" ht="11.25" thickBot="1">
      <c r="A131" s="382"/>
      <c r="B131" s="207"/>
      <c r="C131" s="212"/>
      <c r="D131" s="212"/>
      <c r="E131" s="212"/>
      <c r="F131" s="212"/>
      <c r="G131" s="227"/>
      <c r="H131" s="207"/>
      <c r="I131" s="379"/>
    </row>
    <row r="132" spans="1:9" s="24" customFormat="1" ht="21.75" customHeight="1" thickBot="1">
      <c r="A132" s="270" t="s">
        <v>221</v>
      </c>
      <c r="B132" s="194"/>
      <c r="C132" s="221"/>
      <c r="D132" s="195" t="s">
        <v>21</v>
      </c>
      <c r="E132" s="196"/>
      <c r="F132" s="228"/>
      <c r="G132" s="214" t="s">
        <v>22</v>
      </c>
      <c r="H132" s="207"/>
      <c r="I132" s="379"/>
    </row>
    <row r="133" spans="1:9" s="24" customFormat="1" ht="10.5">
      <c r="A133" s="198"/>
      <c r="B133" s="217"/>
      <c r="C133" s="199"/>
      <c r="D133" s="215"/>
      <c r="E133" s="229"/>
      <c r="F133" s="230"/>
      <c r="G133" s="202">
        <v>0</v>
      </c>
      <c r="H133" s="207"/>
      <c r="I133" s="379"/>
    </row>
    <row r="134" spans="1:9" s="24" customFormat="1" ht="10.5">
      <c r="A134" s="198"/>
      <c r="B134" s="217"/>
      <c r="C134" s="199"/>
      <c r="D134" s="215"/>
      <c r="E134" s="229"/>
      <c r="F134" s="231"/>
      <c r="G134" s="202"/>
      <c r="H134" s="207"/>
      <c r="I134" s="379"/>
    </row>
    <row r="135" spans="1:9" s="24" customFormat="1" ht="10.5">
      <c r="A135" s="198"/>
      <c r="B135" s="217"/>
      <c r="C135" s="199"/>
      <c r="D135" s="215"/>
      <c r="E135" s="229"/>
      <c r="F135" s="231"/>
      <c r="G135" s="202"/>
      <c r="H135" s="207"/>
      <c r="I135" s="379"/>
    </row>
    <row r="136" spans="1:9" s="24" customFormat="1" ht="10.5">
      <c r="A136" s="198"/>
      <c r="B136" s="217"/>
      <c r="C136" s="199"/>
      <c r="D136" s="215"/>
      <c r="E136" s="229"/>
      <c r="F136" s="231"/>
      <c r="G136" s="202"/>
      <c r="H136" s="207"/>
      <c r="I136" s="379"/>
    </row>
    <row r="137" spans="1:9" s="24" customFormat="1" ht="11.25" thickBot="1">
      <c r="A137" s="149"/>
      <c r="B137" s="220"/>
      <c r="C137" s="203"/>
      <c r="D137" s="218"/>
      <c r="E137" s="232"/>
      <c r="F137" s="233"/>
      <c r="G137" s="206"/>
      <c r="H137" s="207"/>
      <c r="I137" s="379"/>
    </row>
    <row r="138" spans="1:9" s="24" customFormat="1" ht="11.25" thickBot="1">
      <c r="A138" s="382"/>
      <c r="B138" s="207"/>
      <c r="C138" s="207"/>
      <c r="D138" s="207"/>
      <c r="E138" s="207"/>
      <c r="F138" s="207"/>
      <c r="G138" s="160"/>
      <c r="H138" s="207"/>
      <c r="I138" s="379"/>
    </row>
    <row r="139" spans="1:9" s="24" customFormat="1" ht="11.25" thickBot="1">
      <c r="A139" s="382"/>
      <c r="B139" s="207"/>
      <c r="C139" s="129" t="s">
        <v>202</v>
      </c>
      <c r="D139" s="130"/>
      <c r="E139" s="130"/>
      <c r="F139" s="130"/>
      <c r="G139" s="208">
        <f>SUM(G133:G137)</f>
        <v>0</v>
      </c>
      <c r="H139" s="207"/>
      <c r="I139" s="379"/>
    </row>
    <row r="140" spans="1:9" s="24" customFormat="1" ht="11.25" thickBot="1">
      <c r="A140" s="382"/>
      <c r="B140" s="207"/>
      <c r="C140" s="159"/>
      <c r="D140" s="159"/>
      <c r="E140" s="159"/>
      <c r="F140" s="159"/>
      <c r="G140" s="209"/>
      <c r="H140" s="207"/>
      <c r="I140" s="379"/>
    </row>
    <row r="141" spans="1:9" s="24" customFormat="1" ht="11.25" thickBot="1">
      <c r="A141" s="270" t="s">
        <v>203</v>
      </c>
      <c r="B141" s="194"/>
      <c r="C141" s="221"/>
      <c r="D141" s="195" t="s">
        <v>21</v>
      </c>
      <c r="E141" s="221"/>
      <c r="F141" s="221"/>
      <c r="G141" s="234" t="s">
        <v>22</v>
      </c>
      <c r="H141" s="207"/>
      <c r="I141" s="379"/>
    </row>
    <row r="142" spans="1:9" s="24" customFormat="1" ht="10.5">
      <c r="A142" s="198"/>
      <c r="B142" s="199"/>
      <c r="C142" s="199"/>
      <c r="D142" s="200"/>
      <c r="E142" s="201"/>
      <c r="F142" s="199"/>
      <c r="G142" s="202">
        <v>0</v>
      </c>
      <c r="H142" s="207"/>
      <c r="I142" s="379"/>
    </row>
    <row r="143" spans="1:9" s="24" customFormat="1" ht="10.5">
      <c r="A143" s="198"/>
      <c r="B143" s="199"/>
      <c r="C143" s="199"/>
      <c r="D143" s="200"/>
      <c r="E143" s="201"/>
      <c r="F143" s="199"/>
      <c r="G143" s="202"/>
      <c r="H143" s="207"/>
      <c r="I143" s="379"/>
    </row>
    <row r="144" spans="1:9" s="24" customFormat="1" ht="11.25" thickBot="1">
      <c r="A144" s="149"/>
      <c r="B144" s="203"/>
      <c r="C144" s="203"/>
      <c r="D144" s="204"/>
      <c r="E144" s="205"/>
      <c r="F144" s="203"/>
      <c r="G144" s="206"/>
      <c r="H144" s="207"/>
      <c r="I144" s="379"/>
    </row>
    <row r="145" spans="1:9" s="24" customFormat="1" ht="11.25" thickBot="1">
      <c r="A145" s="382"/>
      <c r="B145" s="207"/>
      <c r="C145" s="235"/>
      <c r="D145" s="235"/>
      <c r="E145" s="235"/>
      <c r="F145" s="235"/>
      <c r="G145" s="236"/>
      <c r="H145" s="207"/>
      <c r="I145" s="379"/>
    </row>
    <row r="146" spans="1:9" s="24" customFormat="1" ht="11.25" thickBot="1">
      <c r="A146" s="382"/>
      <c r="B146" s="207"/>
      <c r="C146" s="129" t="s">
        <v>204</v>
      </c>
      <c r="D146" s="130"/>
      <c r="E146" s="130"/>
      <c r="F146" s="130"/>
      <c r="G146" s="208">
        <f>SUM(G142:G144)</f>
        <v>0</v>
      </c>
      <c r="H146" s="207"/>
      <c r="I146" s="379"/>
    </row>
    <row r="147" spans="1:9" ht="13.5" thickBot="1">
      <c r="A147" s="374"/>
      <c r="B147" s="383"/>
      <c r="C147" s="371"/>
      <c r="D147" s="371"/>
      <c r="E147" s="384"/>
      <c r="F147" s="371"/>
      <c r="G147" s="384"/>
      <c r="H147" s="371"/>
      <c r="I147" s="372"/>
    </row>
    <row r="148" spans="1:9" s="24" customFormat="1" ht="11.25" thickBot="1">
      <c r="A148" s="270" t="s">
        <v>205</v>
      </c>
      <c r="B148" s="194"/>
      <c r="C148" s="221"/>
      <c r="D148" s="195" t="s">
        <v>21</v>
      </c>
      <c r="E148" s="221"/>
      <c r="F148" s="221"/>
      <c r="G148" s="234" t="s">
        <v>22</v>
      </c>
      <c r="H148" s="207"/>
      <c r="I148" s="379"/>
    </row>
    <row r="149" spans="1:9" s="24" customFormat="1" ht="10.5">
      <c r="A149" s="198"/>
      <c r="B149" s="199"/>
      <c r="C149" s="199"/>
      <c r="D149" s="200"/>
      <c r="E149" s="201"/>
      <c r="F149" s="199"/>
      <c r="G149" s="202">
        <v>0</v>
      </c>
      <c r="H149" s="207"/>
      <c r="I149" s="379"/>
    </row>
    <row r="150" spans="1:9" s="24" customFormat="1" ht="10.5">
      <c r="A150" s="198"/>
      <c r="B150" s="199"/>
      <c r="C150" s="199"/>
      <c r="D150" s="200"/>
      <c r="E150" s="201"/>
      <c r="F150" s="199"/>
      <c r="G150" s="202"/>
      <c r="H150" s="207"/>
      <c r="I150" s="379"/>
    </row>
    <row r="151" spans="1:9" s="24" customFormat="1" ht="11.25" thickBot="1">
      <c r="A151" s="149"/>
      <c r="B151" s="203"/>
      <c r="C151" s="203"/>
      <c r="D151" s="204"/>
      <c r="E151" s="205"/>
      <c r="F151" s="203"/>
      <c r="G151" s="206"/>
      <c r="H151" s="207"/>
      <c r="I151" s="379"/>
    </row>
    <row r="152" spans="1:9" s="24" customFormat="1" ht="11.25" thickBot="1">
      <c r="A152" s="382"/>
      <c r="B152" s="207"/>
      <c r="C152" s="207"/>
      <c r="D152" s="207"/>
      <c r="E152" s="207"/>
      <c r="F152" s="207"/>
      <c r="G152" s="160"/>
      <c r="H152" s="207"/>
      <c r="I152" s="379"/>
    </row>
    <row r="153" spans="1:9" s="24" customFormat="1" ht="11.25" thickBot="1">
      <c r="A153" s="382"/>
      <c r="B153" s="207"/>
      <c r="C153" s="129" t="s">
        <v>206</v>
      </c>
      <c r="D153" s="130"/>
      <c r="E153" s="130"/>
      <c r="F153" s="130"/>
      <c r="G153" s="208">
        <f>SUM(G149:G151)</f>
        <v>0</v>
      </c>
      <c r="H153" s="207"/>
      <c r="I153" s="379"/>
    </row>
    <row r="154" spans="1:9" s="24" customFormat="1" ht="11.25" thickBot="1">
      <c r="A154" s="382"/>
      <c r="B154" s="207"/>
      <c r="C154" s="159"/>
      <c r="D154" s="159"/>
      <c r="E154" s="159"/>
      <c r="F154" s="159"/>
      <c r="G154" s="209"/>
      <c r="H154" s="207"/>
      <c r="I154" s="379"/>
    </row>
    <row r="155" spans="1:9" s="24" customFormat="1" ht="11.25" thickBot="1">
      <c r="A155" s="270" t="s">
        <v>26</v>
      </c>
      <c r="B155" s="194"/>
      <c r="C155" s="221"/>
      <c r="D155" s="237" t="s">
        <v>207</v>
      </c>
      <c r="E155" s="238"/>
      <c r="F155" s="239"/>
      <c r="G155" s="234" t="s">
        <v>22</v>
      </c>
      <c r="H155" s="207"/>
      <c r="I155" s="379"/>
    </row>
    <row r="156" spans="1:9" s="24" customFormat="1" ht="10.5">
      <c r="A156" s="141"/>
      <c r="B156" s="207"/>
      <c r="C156" s="207"/>
      <c r="D156" s="240"/>
      <c r="E156" s="241"/>
      <c r="F156" s="242"/>
      <c r="G156" s="243">
        <v>0</v>
      </c>
      <c r="H156" s="207"/>
      <c r="I156" s="379"/>
    </row>
    <row r="157" spans="1:9" s="24" customFormat="1" ht="10.5">
      <c r="A157" s="244"/>
      <c r="B157" s="142"/>
      <c r="C157" s="142"/>
      <c r="D157" s="245"/>
      <c r="E157" s="180"/>
      <c r="F157" s="246"/>
      <c r="G157" s="247"/>
      <c r="H157" s="207"/>
      <c r="I157" s="379"/>
    </row>
    <row r="158" spans="1:9" s="24" customFormat="1" ht="11.25" thickBot="1">
      <c r="A158" s="149"/>
      <c r="B158" s="203"/>
      <c r="C158" s="203"/>
      <c r="D158" s="204"/>
      <c r="E158" s="220"/>
      <c r="F158" s="205"/>
      <c r="G158" s="248"/>
      <c r="H158" s="207"/>
      <c r="I158" s="379"/>
    </row>
    <row r="159" spans="1:9" s="24" customFormat="1" ht="11.25" thickBot="1">
      <c r="A159" s="382"/>
      <c r="B159" s="207"/>
      <c r="C159" s="207"/>
      <c r="D159" s="207"/>
      <c r="E159" s="207"/>
      <c r="F159" s="207"/>
      <c r="G159" s="160"/>
      <c r="H159" s="207"/>
      <c r="I159" s="379"/>
    </row>
    <row r="160" spans="1:9" s="24" customFormat="1" ht="11.25" thickBot="1">
      <c r="A160" s="382"/>
      <c r="B160" s="207"/>
      <c r="C160" s="129" t="s">
        <v>208</v>
      </c>
      <c r="D160" s="130"/>
      <c r="E160" s="130"/>
      <c r="F160" s="130"/>
      <c r="G160" s="208">
        <f>SUM(G156:G158)</f>
        <v>0</v>
      </c>
      <c r="H160" s="207"/>
      <c r="I160" s="379"/>
    </row>
    <row r="161" spans="1:9" ht="13.5" thickBot="1">
      <c r="A161" s="385"/>
      <c r="B161" s="383"/>
      <c r="C161" s="384"/>
      <c r="D161" s="371"/>
      <c r="E161" s="371"/>
      <c r="F161" s="371"/>
      <c r="G161" s="371"/>
      <c r="H161" s="371"/>
      <c r="I161" s="372"/>
    </row>
    <row r="162" spans="1:9" ht="13.5" thickBot="1">
      <c r="A162" s="386"/>
      <c r="B162" s="89" t="s">
        <v>50</v>
      </c>
      <c r="C162" s="90"/>
      <c r="D162" s="91"/>
      <c r="E162" s="92"/>
      <c r="F162" s="93"/>
      <c r="G162" s="94">
        <f>I27+G37+G47+F57+G67+G74+H85+G95+G112+G121+G130+G139+G146+G153+G160</f>
        <v>0</v>
      </c>
      <c r="H162" s="387">
        <f ca="1">NOW()</f>
        <v>44036.414572800924</v>
      </c>
      <c r="I162" s="388"/>
    </row>
    <row r="163" spans="1:9">
      <c r="A163" s="7"/>
      <c r="B163" s="7"/>
      <c r="C163" s="8"/>
      <c r="D163" s="5"/>
      <c r="E163" s="8"/>
      <c r="F163" s="5"/>
      <c r="G163" s="8"/>
    </row>
    <row r="164" spans="1:9" ht="13.5" thickBot="1">
      <c r="A164" s="7"/>
      <c r="B164" s="7"/>
      <c r="C164" s="8"/>
      <c r="D164" s="5"/>
      <c r="E164" s="8"/>
      <c r="F164" s="5"/>
      <c r="G164" s="8"/>
    </row>
    <row r="165" spans="1:9" s="17" customFormat="1" ht="25.5" thickBot="1">
      <c r="A165" s="279" t="s">
        <v>251</v>
      </c>
      <c r="B165" s="274"/>
      <c r="C165" s="275"/>
      <c r="D165" s="276"/>
      <c r="E165" s="275"/>
      <c r="F165" s="276"/>
      <c r="G165" s="275"/>
      <c r="H165" s="277"/>
      <c r="I165" s="278"/>
    </row>
    <row r="166" spans="1:9">
      <c r="C166" s="3"/>
      <c r="E166" s="3"/>
      <c r="G166" s="3"/>
    </row>
    <row r="167" spans="1:9">
      <c r="C167" s="3"/>
    </row>
    <row r="168" spans="1:9">
      <c r="E168" s="4"/>
      <c r="G168" s="4"/>
    </row>
    <row r="169" spans="1:9">
      <c r="A169"/>
      <c r="C169" s="4"/>
    </row>
    <row r="170" spans="1:9">
      <c r="A170"/>
      <c r="C170" s="4"/>
    </row>
    <row r="171" spans="1:9">
      <c r="A171"/>
      <c r="C171" s="4"/>
    </row>
    <row r="172" spans="1:9">
      <c r="A172"/>
      <c r="C172" s="3"/>
    </row>
    <row r="173" spans="1:9">
      <c r="A173"/>
      <c r="C173" s="3"/>
    </row>
    <row r="174" spans="1:9">
      <c r="A174"/>
      <c r="C174" s="3"/>
    </row>
    <row r="175" spans="1:9">
      <c r="A175"/>
      <c r="C175" s="3"/>
    </row>
    <row r="176" spans="1:9">
      <c r="A176"/>
      <c r="C176" s="3"/>
    </row>
    <row r="177" spans="1:7">
      <c r="A177"/>
    </row>
    <row r="178" spans="1:7">
      <c r="A178"/>
    </row>
    <row r="179" spans="1:7">
      <c r="A179"/>
    </row>
    <row r="180" spans="1:7">
      <c r="A180"/>
    </row>
    <row r="181" spans="1:7">
      <c r="A181"/>
      <c r="G181" s="4"/>
    </row>
    <row r="182" spans="1:7">
      <c r="A182"/>
    </row>
    <row r="183" spans="1:7">
      <c r="A183"/>
    </row>
    <row r="184" spans="1:7">
      <c r="A184"/>
    </row>
    <row r="185" spans="1:7">
      <c r="A185"/>
    </row>
    <row r="186" spans="1:7">
      <c r="A186"/>
    </row>
    <row r="187" spans="1:7">
      <c r="A187"/>
    </row>
    <row r="188" spans="1:7">
      <c r="A188"/>
    </row>
    <row r="189" spans="1:7">
      <c r="A189"/>
    </row>
    <row r="190" spans="1:7">
      <c r="A190"/>
    </row>
    <row r="191" spans="1:7">
      <c r="A191"/>
    </row>
    <row r="192" spans="1:7">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s="16" t="s">
        <v>128</v>
      </c>
    </row>
    <row r="276" spans="1:8">
      <c r="A276"/>
    </row>
    <row r="277" spans="1:8">
      <c r="A277"/>
    </row>
    <row r="278" spans="1:8" s="24" customFormat="1" ht="10.5">
      <c r="A278" s="24" t="s">
        <v>27</v>
      </c>
      <c r="B278" s="265"/>
      <c r="C278" s="27"/>
      <c r="D278" s="27"/>
      <c r="E278" s="26"/>
      <c r="F278" s="24" t="s">
        <v>27</v>
      </c>
      <c r="G278" s="264" t="s">
        <v>28</v>
      </c>
    </row>
    <row r="279" spans="1:8">
      <c r="A279"/>
      <c r="B279" s="15"/>
      <c r="C279" s="9"/>
      <c r="D279" s="9"/>
      <c r="F279"/>
      <c r="G279" s="13"/>
      <c r="H279"/>
    </row>
    <row r="280" spans="1:8">
      <c r="A280" s="87" t="s">
        <v>123</v>
      </c>
      <c r="B280" s="25"/>
      <c r="C280" s="26"/>
      <c r="D280" s="256"/>
      <c r="F280" s="86" t="s">
        <v>124</v>
      </c>
      <c r="G280" s="13"/>
      <c r="H280"/>
    </row>
    <row r="281" spans="1:8">
      <c r="A281" s="95" t="s">
        <v>287</v>
      </c>
      <c r="B281" s="413">
        <v>5480</v>
      </c>
      <c r="C281" s="26"/>
      <c r="D281" s="27" t="s">
        <v>29</v>
      </c>
      <c r="F281" s="24" t="s">
        <v>188</v>
      </c>
      <c r="G281" s="28">
        <v>75</v>
      </c>
      <c r="H281"/>
    </row>
    <row r="282" spans="1:8">
      <c r="A282" s="95" t="s">
        <v>288</v>
      </c>
      <c r="B282" s="413">
        <v>3099</v>
      </c>
      <c r="C282" s="26"/>
      <c r="D282" s="27" t="s">
        <v>29</v>
      </c>
      <c r="F282" s="24" t="s">
        <v>183</v>
      </c>
      <c r="G282" s="28">
        <v>99</v>
      </c>
      <c r="H282"/>
    </row>
    <row r="283" spans="1:8">
      <c r="A283" s="95" t="s">
        <v>289</v>
      </c>
      <c r="B283" s="413">
        <v>12896</v>
      </c>
      <c r="C283" s="26"/>
      <c r="D283" s="27" t="s">
        <v>29</v>
      </c>
      <c r="F283" s="24" t="s">
        <v>184</v>
      </c>
      <c r="G283" s="28">
        <v>119</v>
      </c>
      <c r="H283"/>
    </row>
    <row r="284" spans="1:8">
      <c r="A284" s="95" t="s">
        <v>290</v>
      </c>
      <c r="B284" s="413">
        <v>3735</v>
      </c>
      <c r="C284" s="26"/>
      <c r="D284" s="27" t="s">
        <v>29</v>
      </c>
      <c r="F284" s="24" t="s">
        <v>185</v>
      </c>
      <c r="G284" s="28">
        <v>140</v>
      </c>
      <c r="H284"/>
    </row>
    <row r="285" spans="1:8">
      <c r="A285" s="95" t="s">
        <v>291</v>
      </c>
      <c r="B285" s="413">
        <v>7515</v>
      </c>
      <c r="C285" s="26"/>
      <c r="D285" s="27" t="s">
        <v>29</v>
      </c>
      <c r="F285" s="24" t="s">
        <v>186</v>
      </c>
      <c r="G285" s="28">
        <v>157</v>
      </c>
      <c r="H285"/>
    </row>
    <row r="286" spans="1:8">
      <c r="A286" s="95" t="s">
        <v>292</v>
      </c>
      <c r="B286" s="413">
        <v>4945</v>
      </c>
      <c r="C286" s="26"/>
      <c r="D286" s="27" t="s">
        <v>29</v>
      </c>
      <c r="F286" s="24" t="s">
        <v>187</v>
      </c>
      <c r="G286" s="28">
        <v>180</v>
      </c>
      <c r="H286"/>
    </row>
    <row r="287" spans="1:8">
      <c r="A287" s="95" t="s">
        <v>293</v>
      </c>
      <c r="B287" s="413">
        <v>6876</v>
      </c>
      <c r="C287" s="26"/>
      <c r="D287" s="27" t="s">
        <v>29</v>
      </c>
      <c r="F287" s="24" t="s">
        <v>167</v>
      </c>
      <c r="G287" s="28">
        <v>200</v>
      </c>
      <c r="H287"/>
    </row>
    <row r="288" spans="1:8">
      <c r="A288" s="95" t="s">
        <v>294</v>
      </c>
      <c r="B288" s="413">
        <v>2716</v>
      </c>
      <c r="C288" s="26"/>
      <c r="D288" s="27" t="s">
        <v>29</v>
      </c>
      <c r="F288" s="24" t="s">
        <v>168</v>
      </c>
      <c r="G288" s="28">
        <v>207</v>
      </c>
      <c r="H288"/>
    </row>
    <row r="289" spans="1:8">
      <c r="A289" s="95" t="s">
        <v>295</v>
      </c>
      <c r="B289" s="413">
        <v>1277</v>
      </c>
      <c r="C289" s="26"/>
      <c r="D289" s="27" t="s">
        <v>29</v>
      </c>
      <c r="F289" s="24" t="s">
        <v>169</v>
      </c>
      <c r="G289" s="28">
        <v>225</v>
      </c>
      <c r="H289"/>
    </row>
    <row r="290" spans="1:8">
      <c r="A290" s="95" t="s">
        <v>296</v>
      </c>
      <c r="B290" s="413">
        <v>8105</v>
      </c>
      <c r="C290" s="26"/>
      <c r="D290" s="27" t="s">
        <v>29</v>
      </c>
      <c r="F290" s="24" t="s">
        <v>170</v>
      </c>
      <c r="G290" s="28">
        <v>234</v>
      </c>
      <c r="H290"/>
    </row>
    <row r="291" spans="1:8">
      <c r="A291" s="95" t="s">
        <v>297</v>
      </c>
      <c r="B291" s="413">
        <v>8799</v>
      </c>
      <c r="C291" s="26"/>
      <c r="D291" s="27" t="s">
        <v>29</v>
      </c>
      <c r="F291" s="24" t="s">
        <v>68</v>
      </c>
      <c r="G291" s="28">
        <v>29</v>
      </c>
      <c r="H291"/>
    </row>
    <row r="292" spans="1:8">
      <c r="A292" s="95" t="s">
        <v>298</v>
      </c>
      <c r="B292" s="413">
        <v>4158</v>
      </c>
      <c r="C292" s="26"/>
      <c r="D292" s="27" t="s">
        <v>29</v>
      </c>
      <c r="F292" s="24" t="s">
        <v>69</v>
      </c>
      <c r="G292" s="28">
        <v>127</v>
      </c>
      <c r="H292"/>
    </row>
    <row r="293" spans="1:8">
      <c r="A293" s="95" t="s">
        <v>299</v>
      </c>
      <c r="B293" s="413">
        <v>7644</v>
      </c>
      <c r="C293" s="26"/>
      <c r="D293" s="27" t="s">
        <v>29</v>
      </c>
      <c r="F293" s="24" t="s">
        <v>70</v>
      </c>
      <c r="G293" s="28">
        <v>116</v>
      </c>
      <c r="H293"/>
    </row>
    <row r="294" spans="1:8">
      <c r="A294" s="95" t="s">
        <v>300</v>
      </c>
      <c r="B294" s="413">
        <v>8786</v>
      </c>
      <c r="C294" s="26"/>
      <c r="D294" s="27" t="s">
        <v>29</v>
      </c>
      <c r="F294" s="24" t="s">
        <v>71</v>
      </c>
      <c r="G294" s="28">
        <v>110</v>
      </c>
      <c r="H294"/>
    </row>
    <row r="295" spans="1:8">
      <c r="A295" s="95" t="s">
        <v>301</v>
      </c>
      <c r="B295" s="413">
        <v>2833</v>
      </c>
      <c r="C295" s="26"/>
      <c r="D295" s="27" t="s">
        <v>29</v>
      </c>
      <c r="F295" s="24" t="s">
        <v>30</v>
      </c>
      <c r="G295" s="28">
        <v>32</v>
      </c>
      <c r="H295"/>
    </row>
    <row r="296" spans="1:8">
      <c r="A296" s="95" t="s">
        <v>302</v>
      </c>
      <c r="B296" s="413">
        <v>1920</v>
      </c>
      <c r="C296" s="26"/>
      <c r="D296" s="27" t="s">
        <v>29</v>
      </c>
      <c r="F296" s="24" t="s">
        <v>11</v>
      </c>
      <c r="G296" s="28">
        <v>47</v>
      </c>
      <c r="H296"/>
    </row>
    <row r="297" spans="1:8">
      <c r="A297" s="95" t="s">
        <v>303</v>
      </c>
      <c r="B297" s="413">
        <v>917</v>
      </c>
      <c r="C297" s="26"/>
      <c r="D297" s="27" t="s">
        <v>29</v>
      </c>
      <c r="F297" s="24" t="s">
        <v>32</v>
      </c>
      <c r="G297" s="28">
        <v>50</v>
      </c>
      <c r="H297"/>
    </row>
    <row r="298" spans="1:8">
      <c r="A298" s="24" t="s">
        <v>246</v>
      </c>
      <c r="B298" s="28">
        <v>28483</v>
      </c>
      <c r="D298" s="27" t="s">
        <v>29</v>
      </c>
      <c r="F298" s="24" t="s">
        <v>12</v>
      </c>
      <c r="G298" s="28">
        <v>63</v>
      </c>
      <c r="H298"/>
    </row>
    <row r="299" spans="1:8">
      <c r="A299" s="24" t="s">
        <v>249</v>
      </c>
      <c r="B299" s="28">
        <v>46261</v>
      </c>
      <c r="D299" s="27" t="s">
        <v>29</v>
      </c>
      <c r="F299" s="24" t="s">
        <v>33</v>
      </c>
      <c r="G299" s="28">
        <v>76</v>
      </c>
      <c r="H299"/>
    </row>
    <row r="300" spans="1:8">
      <c r="A300" s="24" t="s">
        <v>248</v>
      </c>
      <c r="B300" s="28">
        <v>34086</v>
      </c>
      <c r="D300" s="27" t="s">
        <v>29</v>
      </c>
      <c r="F300" s="24" t="s">
        <v>14</v>
      </c>
      <c r="G300" s="28">
        <v>87</v>
      </c>
      <c r="H300"/>
    </row>
    <row r="301" spans="1:8">
      <c r="A301" s="24" t="s">
        <v>146</v>
      </c>
      <c r="B301" s="29">
        <v>11427</v>
      </c>
      <c r="D301" s="27" t="s">
        <v>29</v>
      </c>
      <c r="F301" s="24" t="s">
        <v>34</v>
      </c>
      <c r="G301" s="28">
        <v>98</v>
      </c>
      <c r="H301"/>
    </row>
    <row r="302" spans="1:8">
      <c r="A302" s="24" t="s">
        <v>147</v>
      </c>
      <c r="B302" s="28">
        <v>24186</v>
      </c>
      <c r="D302" s="27" t="s">
        <v>29</v>
      </c>
      <c r="F302" s="24" t="s">
        <v>35</v>
      </c>
      <c r="G302" s="28">
        <v>108</v>
      </c>
      <c r="H302"/>
    </row>
    <row r="303" spans="1:8">
      <c r="A303" s="24" t="s">
        <v>148</v>
      </c>
      <c r="B303" s="28">
        <v>10219</v>
      </c>
      <c r="D303" s="27" t="s">
        <v>29</v>
      </c>
      <c r="F303" s="24" t="s">
        <v>36</v>
      </c>
      <c r="G303" s="28">
        <v>123</v>
      </c>
      <c r="H303"/>
    </row>
    <row r="304" spans="1:8">
      <c r="A304" s="24" t="s">
        <v>149</v>
      </c>
      <c r="B304" s="28">
        <v>17675</v>
      </c>
      <c r="D304" s="27" t="s">
        <v>29</v>
      </c>
      <c r="F304" s="24" t="s">
        <v>72</v>
      </c>
      <c r="G304" s="28">
        <v>163</v>
      </c>
      <c r="H304"/>
    </row>
    <row r="305" spans="1:8">
      <c r="A305" s="24" t="s">
        <v>150</v>
      </c>
      <c r="B305" s="28">
        <v>10296</v>
      </c>
      <c r="D305" s="27" t="s">
        <v>29</v>
      </c>
      <c r="F305" s="24" t="s">
        <v>42</v>
      </c>
      <c r="G305" s="28">
        <v>31</v>
      </c>
      <c r="H305"/>
    </row>
    <row r="306" spans="1:8">
      <c r="A306" s="24" t="s">
        <v>151</v>
      </c>
      <c r="B306" s="28">
        <v>8428</v>
      </c>
      <c r="D306" s="27" t="s">
        <v>29</v>
      </c>
      <c r="F306" s="24" t="s">
        <v>43</v>
      </c>
      <c r="G306" s="28">
        <v>34</v>
      </c>
      <c r="H306"/>
    </row>
    <row r="307" spans="1:8">
      <c r="A307" s="24" t="s">
        <v>152</v>
      </c>
      <c r="B307" s="28">
        <v>7669</v>
      </c>
      <c r="D307" s="27" t="s">
        <v>29</v>
      </c>
      <c r="F307" s="24" t="s">
        <v>44</v>
      </c>
      <c r="G307" s="28">
        <v>40</v>
      </c>
      <c r="H307"/>
    </row>
    <row r="308" spans="1:8">
      <c r="A308" s="24" t="s">
        <v>153</v>
      </c>
      <c r="B308" s="28">
        <v>8035</v>
      </c>
      <c r="D308" s="27" t="s">
        <v>29</v>
      </c>
      <c r="F308" s="24" t="s">
        <v>45</v>
      </c>
      <c r="G308" s="28">
        <v>44</v>
      </c>
      <c r="H308"/>
    </row>
    <row r="309" spans="1:8">
      <c r="A309" s="24" t="s">
        <v>247</v>
      </c>
      <c r="B309" s="28">
        <v>20832</v>
      </c>
      <c r="D309" s="27" t="s">
        <v>29</v>
      </c>
      <c r="F309" s="24" t="s">
        <v>46</v>
      </c>
      <c r="G309" s="28">
        <v>48</v>
      </c>
      <c r="H309"/>
    </row>
    <row r="310" spans="1:8">
      <c r="A310" s="24" t="s">
        <v>154</v>
      </c>
      <c r="B310" s="28">
        <v>11982</v>
      </c>
      <c r="D310" s="27" t="s">
        <v>29</v>
      </c>
      <c r="F310" s="24" t="s">
        <v>47</v>
      </c>
      <c r="G310" s="28">
        <v>56</v>
      </c>
      <c r="H310"/>
    </row>
    <row r="311" spans="1:8">
      <c r="A311" s="24" t="s">
        <v>155</v>
      </c>
      <c r="B311" s="28">
        <v>4964</v>
      </c>
      <c r="D311" s="27" t="s">
        <v>29</v>
      </c>
      <c r="F311" s="24" t="s">
        <v>48</v>
      </c>
      <c r="G311" s="28">
        <v>61</v>
      </c>
      <c r="H311"/>
    </row>
    <row r="312" spans="1:8">
      <c r="A312" s="24" t="s">
        <v>156</v>
      </c>
      <c r="B312" s="28">
        <v>13264</v>
      </c>
      <c r="D312" s="27" t="s">
        <v>29</v>
      </c>
      <c r="F312" s="24" t="s">
        <v>37</v>
      </c>
      <c r="G312" s="28">
        <v>65</v>
      </c>
      <c r="H312"/>
    </row>
    <row r="313" spans="1:8">
      <c r="A313" s="24" t="s">
        <v>157</v>
      </c>
      <c r="B313" s="28">
        <v>9584</v>
      </c>
      <c r="D313" s="27" t="s">
        <v>29</v>
      </c>
      <c r="F313" s="24" t="s">
        <v>38</v>
      </c>
      <c r="G313" s="28">
        <v>68</v>
      </c>
      <c r="H313"/>
    </row>
    <row r="314" spans="1:8">
      <c r="A314" s="24" t="s">
        <v>158</v>
      </c>
      <c r="B314" s="28">
        <v>4637</v>
      </c>
      <c r="D314" s="27" t="s">
        <v>29</v>
      </c>
      <c r="F314" s="24" t="s">
        <v>39</v>
      </c>
      <c r="G314" s="28">
        <v>79</v>
      </c>
      <c r="H314"/>
    </row>
    <row r="315" spans="1:8">
      <c r="A315" s="24" t="s">
        <v>159</v>
      </c>
      <c r="B315" s="28">
        <v>6221</v>
      </c>
      <c r="D315" s="27" t="s">
        <v>29</v>
      </c>
      <c r="F315" s="24" t="s">
        <v>13</v>
      </c>
      <c r="G315" s="28">
        <v>95</v>
      </c>
      <c r="H315"/>
    </row>
    <row r="316" spans="1:8">
      <c r="A316" s="24" t="s">
        <v>160</v>
      </c>
      <c r="B316" s="28">
        <v>6383</v>
      </c>
      <c r="D316" s="27" t="s">
        <v>29</v>
      </c>
      <c r="F316" s="24" t="s">
        <v>40</v>
      </c>
      <c r="G316" s="28">
        <v>111</v>
      </c>
      <c r="H316"/>
    </row>
    <row r="317" spans="1:8">
      <c r="A317" s="24" t="s">
        <v>161</v>
      </c>
      <c r="B317" s="28">
        <v>8727</v>
      </c>
      <c r="D317" s="27" t="s">
        <v>29</v>
      </c>
      <c r="F317" s="24" t="s">
        <v>41</v>
      </c>
      <c r="G317" s="28">
        <v>128</v>
      </c>
      <c r="H317"/>
    </row>
    <row r="318" spans="1:8">
      <c r="A318" s="24" t="s">
        <v>162</v>
      </c>
      <c r="B318" s="28">
        <v>11179</v>
      </c>
      <c r="D318" s="27" t="s">
        <v>29</v>
      </c>
      <c r="F318" s="24" t="s">
        <v>171</v>
      </c>
      <c r="G318" s="28">
        <v>156</v>
      </c>
      <c r="H318"/>
    </row>
    <row r="319" spans="1:8">
      <c r="A319" s="24" t="s">
        <v>163</v>
      </c>
      <c r="B319" s="28">
        <v>8840</v>
      </c>
      <c r="D319" s="27" t="s">
        <v>29</v>
      </c>
      <c r="F319" s="24" t="s">
        <v>234</v>
      </c>
      <c r="G319" s="28">
        <v>147</v>
      </c>
      <c r="H319"/>
    </row>
    <row r="320" spans="1:8">
      <c r="A320" s="24"/>
      <c r="B320" s="28"/>
      <c r="D320" s="27"/>
      <c r="F320" s="24" t="s">
        <v>235</v>
      </c>
      <c r="G320" s="28">
        <v>108</v>
      </c>
      <c r="H320"/>
    </row>
    <row r="321" spans="1:8">
      <c r="A321" s="86" t="s">
        <v>125</v>
      </c>
      <c r="B321" s="28"/>
      <c r="D321" s="27" t="s">
        <v>29</v>
      </c>
      <c r="F321" s="24" t="s">
        <v>73</v>
      </c>
      <c r="G321" s="30">
        <v>34</v>
      </c>
      <c r="H321"/>
    </row>
    <row r="322" spans="1:8">
      <c r="A322" s="95" t="s">
        <v>245</v>
      </c>
      <c r="B322" s="28">
        <v>12515</v>
      </c>
      <c r="D322" s="27" t="s">
        <v>29</v>
      </c>
      <c r="F322" s="26" t="s">
        <v>74</v>
      </c>
      <c r="G322" s="31">
        <v>37</v>
      </c>
      <c r="H322"/>
    </row>
    <row r="323" spans="1:8">
      <c r="A323" s="24" t="s">
        <v>242</v>
      </c>
      <c r="B323" s="33">
        <v>23206</v>
      </c>
      <c r="D323" s="27" t="s">
        <v>29</v>
      </c>
      <c r="F323" s="26" t="s">
        <v>75</v>
      </c>
      <c r="G323" s="31">
        <v>39</v>
      </c>
      <c r="H323"/>
    </row>
    <row r="324" spans="1:8">
      <c r="A324" s="24" t="s">
        <v>135</v>
      </c>
      <c r="B324" s="28">
        <v>17217</v>
      </c>
      <c r="D324" s="27" t="s">
        <v>29</v>
      </c>
      <c r="F324" s="26" t="s">
        <v>76</v>
      </c>
      <c r="G324" s="31">
        <v>42</v>
      </c>
      <c r="H324"/>
    </row>
    <row r="325" spans="1:8">
      <c r="A325" s="24" t="s">
        <v>243</v>
      </c>
      <c r="B325" s="28">
        <v>15853</v>
      </c>
      <c r="D325" s="27" t="s">
        <v>29</v>
      </c>
      <c r="F325" s="26" t="s">
        <v>77</v>
      </c>
      <c r="G325" s="31">
        <v>45</v>
      </c>
      <c r="H325"/>
    </row>
    <row r="326" spans="1:8">
      <c r="A326" s="24" t="s">
        <v>244</v>
      </c>
      <c r="B326" s="28">
        <v>11019</v>
      </c>
      <c r="D326" s="27" t="s">
        <v>29</v>
      </c>
      <c r="F326" s="26" t="s">
        <v>78</v>
      </c>
      <c r="G326" s="31">
        <v>47</v>
      </c>
      <c r="H326"/>
    </row>
    <row r="327" spans="1:8">
      <c r="A327" s="24"/>
      <c r="B327" s="28"/>
      <c r="C327" s="9"/>
      <c r="D327" s="27" t="s">
        <v>29</v>
      </c>
      <c r="F327" s="26" t="s">
        <v>79</v>
      </c>
      <c r="G327" s="31">
        <v>50</v>
      </c>
      <c r="H327"/>
    </row>
    <row r="328" spans="1:8">
      <c r="A328" s="24"/>
      <c r="B328" s="29"/>
      <c r="C328" s="9"/>
      <c r="D328" s="9"/>
      <c r="F328" s="26" t="s">
        <v>80</v>
      </c>
      <c r="G328" s="31">
        <v>52</v>
      </c>
      <c r="H328"/>
    </row>
    <row r="329" spans="1:8">
      <c r="A329" s="86" t="s">
        <v>126</v>
      </c>
      <c r="B329" s="28"/>
      <c r="C329" s="9"/>
      <c r="D329" s="9"/>
      <c r="F329" s="26" t="s">
        <v>81</v>
      </c>
      <c r="G329" s="31">
        <v>54</v>
      </c>
      <c r="H329"/>
    </row>
    <row r="330" spans="1:8">
      <c r="A330" s="95" t="s">
        <v>315</v>
      </c>
      <c r="B330" s="28">
        <v>136</v>
      </c>
      <c r="C330" s="9"/>
      <c r="D330" s="9" t="s">
        <v>7</v>
      </c>
      <c r="F330" s="26" t="s">
        <v>82</v>
      </c>
      <c r="G330" s="31">
        <v>57</v>
      </c>
      <c r="H330"/>
    </row>
    <row r="331" spans="1:8">
      <c r="A331" s="95" t="s">
        <v>316</v>
      </c>
      <c r="B331" s="28">
        <v>149</v>
      </c>
      <c r="C331" s="9"/>
      <c r="D331" s="9" t="s">
        <v>7</v>
      </c>
      <c r="F331" s="26" t="s">
        <v>83</v>
      </c>
      <c r="G331" s="31">
        <v>59</v>
      </c>
      <c r="H331"/>
    </row>
    <row r="332" spans="1:8">
      <c r="A332" s="95" t="s">
        <v>317</v>
      </c>
      <c r="B332" s="28">
        <v>371</v>
      </c>
      <c r="C332" s="9"/>
      <c r="D332" s="9" t="s">
        <v>7</v>
      </c>
      <c r="F332" s="26" t="s">
        <v>85</v>
      </c>
      <c r="G332" s="31">
        <v>61</v>
      </c>
      <c r="H332"/>
    </row>
    <row r="333" spans="1:8">
      <c r="A333" s="95" t="s">
        <v>318</v>
      </c>
      <c r="B333" s="28">
        <v>259</v>
      </c>
      <c r="C333" s="9"/>
      <c r="D333" s="9" t="s">
        <v>7</v>
      </c>
      <c r="F333" s="26" t="s">
        <v>86</v>
      </c>
      <c r="G333" s="31">
        <v>63</v>
      </c>
      <c r="H333"/>
    </row>
    <row r="334" spans="1:8">
      <c r="A334" s="95" t="s">
        <v>319</v>
      </c>
      <c r="B334" s="28">
        <v>296</v>
      </c>
      <c r="C334" s="9"/>
      <c r="D334" s="9" t="s">
        <v>7</v>
      </c>
      <c r="F334" s="26" t="s">
        <v>87</v>
      </c>
      <c r="G334" s="31">
        <v>65</v>
      </c>
      <c r="H334"/>
    </row>
    <row r="335" spans="1:8">
      <c r="A335" s="95" t="s">
        <v>320</v>
      </c>
      <c r="B335" s="28">
        <v>150</v>
      </c>
      <c r="C335" s="9"/>
      <c r="D335" s="9" t="s">
        <v>7</v>
      </c>
      <c r="F335" s="26" t="s">
        <v>309</v>
      </c>
      <c r="G335" s="31">
        <v>0</v>
      </c>
      <c r="H335"/>
    </row>
    <row r="336" spans="1:8">
      <c r="A336" s="95" t="s">
        <v>239</v>
      </c>
      <c r="B336" s="28">
        <v>288</v>
      </c>
      <c r="C336" s="9"/>
      <c r="D336" s="9" t="s">
        <v>7</v>
      </c>
      <c r="F336"/>
      <c r="G336"/>
      <c r="H336"/>
    </row>
    <row r="337" spans="1:8">
      <c r="A337" s="95" t="s">
        <v>305</v>
      </c>
      <c r="B337" s="28">
        <v>79</v>
      </c>
      <c r="C337" s="9"/>
      <c r="D337" s="9" t="s">
        <v>7</v>
      </c>
      <c r="H337"/>
    </row>
    <row r="338" spans="1:8">
      <c r="A338" s="95" t="s">
        <v>136</v>
      </c>
      <c r="B338" s="28">
        <v>48</v>
      </c>
      <c r="C338" s="9"/>
      <c r="D338" s="9" t="s">
        <v>7</v>
      </c>
      <c r="H338"/>
    </row>
    <row r="339" spans="1:8">
      <c r="A339" s="95" t="s">
        <v>90</v>
      </c>
      <c r="B339" s="28">
        <v>81</v>
      </c>
      <c r="C339" s="9"/>
      <c r="D339" s="9" t="s">
        <v>7</v>
      </c>
      <c r="H339"/>
    </row>
    <row r="340" spans="1:8">
      <c r="A340" s="95" t="s">
        <v>88</v>
      </c>
      <c r="B340" s="28">
        <v>38</v>
      </c>
      <c r="C340" s="9"/>
      <c r="D340" s="9" t="s">
        <v>7</v>
      </c>
      <c r="H340"/>
    </row>
    <row r="341" spans="1:8">
      <c r="A341" s="95" t="s">
        <v>321</v>
      </c>
      <c r="B341" s="28">
        <v>25</v>
      </c>
      <c r="C341" s="9"/>
      <c r="D341" s="9" t="s">
        <v>7</v>
      </c>
      <c r="H341"/>
    </row>
    <row r="342" spans="1:8">
      <c r="A342" s="95" t="s">
        <v>322</v>
      </c>
      <c r="B342" s="28">
        <v>88</v>
      </c>
      <c r="C342" s="9"/>
      <c r="D342" s="9" t="s">
        <v>7</v>
      </c>
      <c r="H342"/>
    </row>
    <row r="343" spans="1:8">
      <c r="A343" s="95" t="s">
        <v>323</v>
      </c>
      <c r="B343" s="28">
        <v>58</v>
      </c>
      <c r="C343" s="9"/>
      <c r="D343" s="9" t="s">
        <v>7</v>
      </c>
      <c r="H343"/>
    </row>
    <row r="344" spans="1:8">
      <c r="A344" s="95" t="s">
        <v>84</v>
      </c>
      <c r="B344" s="28">
        <v>15</v>
      </c>
      <c r="C344" s="9"/>
      <c r="D344" s="9" t="s">
        <v>7</v>
      </c>
      <c r="H344"/>
    </row>
    <row r="345" spans="1:8">
      <c r="A345" s="95" t="s">
        <v>324</v>
      </c>
      <c r="B345" s="28">
        <v>9</v>
      </c>
      <c r="C345" s="9"/>
      <c r="D345" s="9" t="s">
        <v>7</v>
      </c>
      <c r="H345"/>
    </row>
    <row r="346" spans="1:8">
      <c r="A346" s="95" t="s">
        <v>325</v>
      </c>
      <c r="B346" s="28">
        <v>14</v>
      </c>
      <c r="C346" s="9"/>
      <c r="D346" s="9" t="s">
        <v>7</v>
      </c>
      <c r="H346"/>
    </row>
    <row r="347" spans="1:8">
      <c r="A347" s="95" t="s">
        <v>326</v>
      </c>
      <c r="B347" s="28">
        <v>19</v>
      </c>
      <c r="C347" s="9"/>
      <c r="D347" s="9" t="s">
        <v>7</v>
      </c>
      <c r="H347"/>
    </row>
    <row r="348" spans="1:8">
      <c r="A348" s="95" t="s">
        <v>132</v>
      </c>
      <c r="B348" s="28">
        <v>22</v>
      </c>
      <c r="C348" s="9"/>
      <c r="D348" s="9" t="s">
        <v>7</v>
      </c>
      <c r="H348"/>
    </row>
    <row r="349" spans="1:8">
      <c r="A349" s="95" t="s">
        <v>327</v>
      </c>
      <c r="B349" s="28">
        <v>30</v>
      </c>
      <c r="C349" s="9"/>
      <c r="D349" s="9" t="s">
        <v>7</v>
      </c>
      <c r="H349"/>
    </row>
    <row r="350" spans="1:8">
      <c r="A350" s="95" t="s">
        <v>328</v>
      </c>
      <c r="B350" s="28">
        <v>4</v>
      </c>
      <c r="C350" s="9"/>
      <c r="D350" s="9" t="s">
        <v>7</v>
      </c>
      <c r="H350"/>
    </row>
    <row r="351" spans="1:8">
      <c r="A351" s="95" t="s">
        <v>329</v>
      </c>
      <c r="B351" s="28">
        <v>5</v>
      </c>
      <c r="C351" s="9"/>
      <c r="D351" s="9" t="s">
        <v>7</v>
      </c>
      <c r="H351"/>
    </row>
    <row r="352" spans="1:8">
      <c r="A352" s="95" t="s">
        <v>344</v>
      </c>
      <c r="B352" s="28">
        <v>3</v>
      </c>
      <c r="C352" s="9"/>
      <c r="D352" s="9" t="s">
        <v>7</v>
      </c>
      <c r="H352"/>
    </row>
    <row r="353" spans="1:8">
      <c r="A353" s="24" t="s">
        <v>330</v>
      </c>
      <c r="B353" s="28">
        <v>3</v>
      </c>
      <c r="D353" s="9" t="s">
        <v>7</v>
      </c>
      <c r="H353"/>
    </row>
    <row r="354" spans="1:8">
      <c r="A354" s="24" t="s">
        <v>237</v>
      </c>
      <c r="B354" s="33">
        <v>2</v>
      </c>
      <c r="D354" s="9" t="s">
        <v>7</v>
      </c>
      <c r="H354"/>
    </row>
    <row r="355" spans="1:8">
      <c r="A355" s="24" t="s">
        <v>238</v>
      </c>
      <c r="B355" s="33">
        <v>5</v>
      </c>
      <c r="D355" s="9" t="s">
        <v>7</v>
      </c>
      <c r="H355"/>
    </row>
    <row r="356" spans="1:8">
      <c r="A356" s="24" t="s">
        <v>331</v>
      </c>
      <c r="B356" s="28">
        <v>12</v>
      </c>
      <c r="D356" s="9" t="s">
        <v>7</v>
      </c>
      <c r="H356"/>
    </row>
    <row r="357" spans="1:8">
      <c r="A357" s="24" t="s">
        <v>332</v>
      </c>
      <c r="B357" s="28">
        <v>73</v>
      </c>
      <c r="D357" s="9" t="s">
        <v>7</v>
      </c>
      <c r="H357"/>
    </row>
    <row r="358" spans="1:8">
      <c r="A358" s="24" t="s">
        <v>333</v>
      </c>
      <c r="B358" s="28">
        <v>102</v>
      </c>
      <c r="D358" s="9" t="s">
        <v>7</v>
      </c>
      <c r="H358"/>
    </row>
    <row r="359" spans="1:8">
      <c r="A359" s="24" t="s">
        <v>240</v>
      </c>
      <c r="B359" s="28">
        <v>8</v>
      </c>
      <c r="D359" s="9" t="s">
        <v>7</v>
      </c>
      <c r="H359"/>
    </row>
    <row r="360" spans="1:8">
      <c r="A360" s="24" t="s">
        <v>236</v>
      </c>
      <c r="B360" s="28">
        <v>13</v>
      </c>
      <c r="D360" s="9" t="s">
        <v>7</v>
      </c>
      <c r="H360"/>
    </row>
    <row r="361" spans="1:8">
      <c r="A361" s="24" t="s">
        <v>241</v>
      </c>
      <c r="B361" s="28">
        <v>13</v>
      </c>
      <c r="D361" s="9" t="s">
        <v>7</v>
      </c>
      <c r="H361"/>
    </row>
    <row r="362" spans="1:8">
      <c r="A362" s="24" t="s">
        <v>334</v>
      </c>
      <c r="B362" s="28">
        <v>17</v>
      </c>
      <c r="C362" s="9"/>
      <c r="D362" s="9" t="s">
        <v>7</v>
      </c>
      <c r="H362"/>
    </row>
    <row r="363" spans="1:8">
      <c r="A363" s="24" t="s">
        <v>335</v>
      </c>
      <c r="B363" s="28">
        <v>13</v>
      </c>
      <c r="C363" s="9"/>
      <c r="D363" s="9" t="s">
        <v>7</v>
      </c>
      <c r="H363"/>
    </row>
    <row r="364" spans="1:8">
      <c r="A364" s="24" t="s">
        <v>336</v>
      </c>
      <c r="B364" s="28">
        <v>24</v>
      </c>
      <c r="C364" s="27"/>
      <c r="D364" s="9" t="s">
        <v>7</v>
      </c>
      <c r="H364"/>
    </row>
    <row r="365" spans="1:8">
      <c r="A365" s="24" t="s">
        <v>337</v>
      </c>
      <c r="B365" s="28">
        <v>123</v>
      </c>
      <c r="C365" s="27"/>
      <c r="D365" s="9" t="s">
        <v>7</v>
      </c>
      <c r="H365"/>
    </row>
    <row r="366" spans="1:8">
      <c r="A366" s="24" t="s">
        <v>338</v>
      </c>
      <c r="B366" s="28">
        <v>40</v>
      </c>
      <c r="C366" s="27"/>
      <c r="D366" s="9" t="s">
        <v>7</v>
      </c>
      <c r="H366"/>
    </row>
    <row r="367" spans="1:8">
      <c r="A367" s="24" t="s">
        <v>89</v>
      </c>
      <c r="B367" s="28">
        <v>77</v>
      </c>
      <c r="C367" s="27"/>
      <c r="D367" s="9" t="s">
        <v>7</v>
      </c>
      <c r="H367"/>
    </row>
    <row r="368" spans="1:8">
      <c r="A368" s="24" t="s">
        <v>339</v>
      </c>
      <c r="B368" s="28">
        <v>80</v>
      </c>
      <c r="C368" s="27"/>
      <c r="D368" s="9" t="s">
        <v>7</v>
      </c>
      <c r="H368"/>
    </row>
    <row r="369" spans="1:8">
      <c r="A369" s="24" t="s">
        <v>340</v>
      </c>
      <c r="B369" s="28">
        <v>80</v>
      </c>
      <c r="C369" s="27"/>
      <c r="D369" s="9" t="s">
        <v>7</v>
      </c>
      <c r="H369"/>
    </row>
    <row r="370" spans="1:8">
      <c r="A370" s="24" t="s">
        <v>137</v>
      </c>
      <c r="B370" s="28">
        <v>15</v>
      </c>
      <c r="C370" s="27"/>
      <c r="D370" s="9" t="s">
        <v>7</v>
      </c>
      <c r="H370"/>
    </row>
    <row r="371" spans="1:8">
      <c r="A371" s="24" t="s">
        <v>341</v>
      </c>
      <c r="B371" s="28">
        <v>937</v>
      </c>
      <c r="C371" s="27"/>
      <c r="D371" s="9" t="s">
        <v>62</v>
      </c>
      <c r="H371"/>
    </row>
    <row r="372" spans="1:8">
      <c r="A372" s="24" t="s">
        <v>342</v>
      </c>
      <c r="B372" s="28">
        <v>937</v>
      </c>
      <c r="C372" s="27"/>
      <c r="D372" s="9" t="s">
        <v>62</v>
      </c>
      <c r="H372"/>
    </row>
    <row r="373" spans="1:8">
      <c r="A373" s="24"/>
      <c r="B373" s="28"/>
      <c r="C373" s="27"/>
      <c r="D373" s="9"/>
      <c r="E373"/>
      <c r="H373"/>
    </row>
    <row r="374" spans="1:8">
      <c r="A374" s="400" t="s">
        <v>127</v>
      </c>
      <c r="B374" s="28"/>
      <c r="C374" s="27"/>
      <c r="D374" s="27"/>
      <c r="E374"/>
      <c r="H374"/>
    </row>
    <row r="375" spans="1:8">
      <c r="A375" s="389" t="s">
        <v>252</v>
      </c>
      <c r="B375" s="390">
        <v>0.17399999999999999</v>
      </c>
      <c r="C375" s="401"/>
      <c r="D375" s="392" t="s">
        <v>31</v>
      </c>
      <c r="E375"/>
      <c r="H375"/>
    </row>
    <row r="376" spans="1:8">
      <c r="A376" s="393" t="s">
        <v>253</v>
      </c>
      <c r="B376" s="402"/>
      <c r="C376" s="399">
        <v>8.3699999999999992</v>
      </c>
      <c r="D376" s="396" t="s">
        <v>49</v>
      </c>
      <c r="E376"/>
      <c r="H376"/>
    </row>
    <row r="377" spans="1:8">
      <c r="A377" s="389" t="s">
        <v>254</v>
      </c>
      <c r="B377" s="390">
        <v>0.13100000000000001</v>
      </c>
      <c r="C377" s="398"/>
      <c r="D377" s="392" t="s">
        <v>31</v>
      </c>
      <c r="E377"/>
      <c r="F377"/>
      <c r="G377"/>
      <c r="H377"/>
    </row>
    <row r="378" spans="1:8">
      <c r="A378" s="393" t="s">
        <v>255</v>
      </c>
      <c r="B378" s="394"/>
      <c r="C378" s="399">
        <v>7.06</v>
      </c>
      <c r="D378" s="396" t="s">
        <v>49</v>
      </c>
      <c r="E378"/>
      <c r="F378"/>
      <c r="G378"/>
      <c r="H378"/>
    </row>
    <row r="379" spans="1:8">
      <c r="A379" s="389" t="s">
        <v>256</v>
      </c>
      <c r="B379" s="390">
        <v>0.123</v>
      </c>
      <c r="C379" s="398"/>
      <c r="D379" s="392" t="s">
        <v>31</v>
      </c>
      <c r="E379"/>
      <c r="F379"/>
      <c r="G379"/>
      <c r="H379"/>
    </row>
    <row r="380" spans="1:8">
      <c r="A380" s="393" t="s">
        <v>257</v>
      </c>
      <c r="B380" s="394"/>
      <c r="C380" s="399">
        <v>6.17</v>
      </c>
      <c r="D380" s="396" t="s">
        <v>49</v>
      </c>
      <c r="E380"/>
      <c r="F380"/>
      <c r="G380"/>
      <c r="H380"/>
    </row>
    <row r="381" spans="1:8">
      <c r="A381" s="389" t="s">
        <v>258</v>
      </c>
      <c r="B381" s="390">
        <v>0.27500000000000002</v>
      </c>
      <c r="C381" s="398"/>
      <c r="D381" s="392" t="s">
        <v>31</v>
      </c>
      <c r="E381"/>
      <c r="F381"/>
      <c r="G381"/>
      <c r="H381"/>
    </row>
    <row r="382" spans="1:8">
      <c r="A382" s="393" t="s">
        <v>259</v>
      </c>
      <c r="B382" s="394"/>
      <c r="C382" s="399">
        <v>8.9700000000000006</v>
      </c>
      <c r="D382" s="396" t="s">
        <v>49</v>
      </c>
      <c r="E382"/>
      <c r="F382"/>
      <c r="G382"/>
      <c r="H382"/>
    </row>
    <row r="383" spans="1:8">
      <c r="A383" s="389" t="s">
        <v>277</v>
      </c>
      <c r="B383" s="390">
        <v>0.21099999999999999</v>
      </c>
      <c r="C383" s="397"/>
      <c r="D383" s="392" t="s">
        <v>31</v>
      </c>
      <c r="E383"/>
      <c r="F383"/>
      <c r="G383"/>
      <c r="H383"/>
    </row>
    <row r="384" spans="1:8">
      <c r="A384" s="393" t="s">
        <v>278</v>
      </c>
      <c r="B384" s="394"/>
      <c r="C384" s="395">
        <v>10.27</v>
      </c>
      <c r="D384" s="396" t="s">
        <v>49</v>
      </c>
      <c r="E384"/>
      <c r="F384"/>
      <c r="G384"/>
      <c r="H384"/>
    </row>
    <row r="385" spans="1:10">
      <c r="A385" s="389" t="s">
        <v>283</v>
      </c>
      <c r="B385" s="390">
        <v>0.20699999999999999</v>
      </c>
      <c r="C385" s="391"/>
      <c r="D385" s="392" t="s">
        <v>31</v>
      </c>
      <c r="E385"/>
      <c r="F385"/>
      <c r="G385"/>
      <c r="H385"/>
    </row>
    <row r="386" spans="1:10">
      <c r="A386" s="393" t="s">
        <v>284</v>
      </c>
      <c r="B386" s="394"/>
      <c r="C386" s="395">
        <v>8.6300000000000008</v>
      </c>
      <c r="D386" s="396" t="s">
        <v>49</v>
      </c>
      <c r="E386"/>
      <c r="F386"/>
      <c r="G386"/>
      <c r="H386"/>
    </row>
    <row r="387" spans="1:10">
      <c r="A387" s="389" t="s">
        <v>279</v>
      </c>
      <c r="B387" s="403">
        <v>0.16300000000000001</v>
      </c>
      <c r="C387" s="391"/>
      <c r="D387" s="392" t="s">
        <v>31</v>
      </c>
      <c r="E387"/>
      <c r="F387"/>
      <c r="G387"/>
      <c r="H387"/>
      <c r="J387" s="412"/>
    </row>
    <row r="388" spans="1:10">
      <c r="A388" s="393" t="s">
        <v>280</v>
      </c>
      <c r="B388" s="404"/>
      <c r="C388" s="395">
        <v>8.1300000000000008</v>
      </c>
      <c r="D388" s="396" t="s">
        <v>49</v>
      </c>
      <c r="E388"/>
      <c r="F388"/>
      <c r="G388"/>
      <c r="H388"/>
      <c r="J388" s="412"/>
    </row>
    <row r="389" spans="1:10">
      <c r="A389" s="389" t="s">
        <v>263</v>
      </c>
      <c r="B389" s="403">
        <v>0.31</v>
      </c>
      <c r="C389" s="391"/>
      <c r="D389" s="392" t="s">
        <v>31</v>
      </c>
      <c r="E389"/>
      <c r="F389"/>
      <c r="G389"/>
      <c r="H389"/>
      <c r="J389" s="412"/>
    </row>
    <row r="390" spans="1:10">
      <c r="A390" s="393" t="s">
        <v>264</v>
      </c>
      <c r="B390" s="404"/>
      <c r="C390" s="395">
        <v>9.1999999999999993</v>
      </c>
      <c r="D390" s="396" t="s">
        <v>49</v>
      </c>
      <c r="E390"/>
      <c r="F390"/>
      <c r="G390"/>
      <c r="H390"/>
      <c r="J390" s="412"/>
    </row>
    <row r="391" spans="1:10">
      <c r="A391" s="389" t="s">
        <v>281</v>
      </c>
      <c r="B391" s="403">
        <v>0.26500000000000001</v>
      </c>
      <c r="C391" s="391"/>
      <c r="D391" s="392" t="s">
        <v>31</v>
      </c>
      <c r="E391"/>
      <c r="F391"/>
      <c r="G391"/>
      <c r="H391"/>
      <c r="J391" s="412"/>
    </row>
    <row r="392" spans="1:10">
      <c r="A392" s="393" t="s">
        <v>282</v>
      </c>
      <c r="B392" s="404"/>
      <c r="C392" s="395">
        <v>6.83</v>
      </c>
      <c r="D392" s="396" t="s">
        <v>49</v>
      </c>
      <c r="E392"/>
      <c r="F392"/>
      <c r="G392"/>
      <c r="H392"/>
      <c r="J392" s="412"/>
    </row>
    <row r="393" spans="1:10">
      <c r="A393" s="389" t="s">
        <v>285</v>
      </c>
      <c r="B393" s="403">
        <v>0.249</v>
      </c>
      <c r="C393" s="391"/>
      <c r="D393" s="392" t="s">
        <v>31</v>
      </c>
      <c r="E393"/>
      <c r="F393"/>
      <c r="G393"/>
      <c r="H393"/>
    </row>
    <row r="394" spans="1:10">
      <c r="A394" s="405" t="s">
        <v>286</v>
      </c>
      <c r="B394" s="406"/>
      <c r="C394" s="407">
        <v>8.43</v>
      </c>
      <c r="D394" s="396" t="s">
        <v>49</v>
      </c>
      <c r="E394"/>
      <c r="F394"/>
      <c r="G394"/>
      <c r="H394"/>
    </row>
    <row r="395" spans="1:10">
      <c r="A395" s="389" t="s">
        <v>273</v>
      </c>
      <c r="B395" s="390">
        <v>0.26400000000000001</v>
      </c>
      <c r="C395" s="391"/>
      <c r="D395" s="392" t="s">
        <v>31</v>
      </c>
      <c r="E395"/>
      <c r="F395"/>
      <c r="G395"/>
      <c r="H395"/>
    </row>
    <row r="396" spans="1:10">
      <c r="A396" s="393" t="s">
        <v>274</v>
      </c>
      <c r="B396" s="394"/>
      <c r="C396" s="395">
        <v>6.33</v>
      </c>
      <c r="D396" s="396" t="s">
        <v>49</v>
      </c>
      <c r="E396"/>
      <c r="F396"/>
      <c r="G396"/>
      <c r="H396"/>
    </row>
    <row r="397" spans="1:10">
      <c r="A397" s="408" t="s">
        <v>275</v>
      </c>
      <c r="B397" s="409">
        <v>0.3</v>
      </c>
      <c r="C397" s="410"/>
      <c r="D397" s="392" t="s">
        <v>31</v>
      </c>
      <c r="E397"/>
      <c r="F397"/>
      <c r="G397"/>
      <c r="H397"/>
    </row>
    <row r="398" spans="1:10">
      <c r="A398" s="405" t="s">
        <v>276</v>
      </c>
      <c r="B398" s="406"/>
      <c r="C398" s="407">
        <v>7.6</v>
      </c>
      <c r="D398" s="396" t="s">
        <v>49</v>
      </c>
      <c r="E398"/>
      <c r="F398"/>
      <c r="G398"/>
      <c r="H398"/>
    </row>
    <row r="399" spans="1:10">
      <c r="A399" s="408" t="s">
        <v>271</v>
      </c>
      <c r="B399" s="409">
        <v>0.252</v>
      </c>
      <c r="C399" s="410"/>
      <c r="D399" s="392" t="s">
        <v>31</v>
      </c>
      <c r="E399"/>
      <c r="F399"/>
      <c r="G399"/>
      <c r="H399"/>
    </row>
    <row r="400" spans="1:10">
      <c r="A400" s="405" t="s">
        <v>272</v>
      </c>
      <c r="B400" s="406"/>
      <c r="C400" s="407">
        <v>5.37</v>
      </c>
      <c r="D400" s="396" t="s">
        <v>49</v>
      </c>
      <c r="E400"/>
      <c r="F400"/>
      <c r="G400"/>
      <c r="H400"/>
    </row>
    <row r="401" spans="1:8">
      <c r="A401" s="408" t="s">
        <v>270</v>
      </c>
      <c r="B401" s="409">
        <v>0.248</v>
      </c>
      <c r="C401" s="410"/>
      <c r="D401" s="392" t="s">
        <v>31</v>
      </c>
      <c r="E401"/>
      <c r="F401"/>
      <c r="G401"/>
      <c r="H401"/>
    </row>
    <row r="402" spans="1:8">
      <c r="A402" s="405" t="s">
        <v>269</v>
      </c>
      <c r="B402" s="406"/>
      <c r="C402" s="407">
        <v>5.57</v>
      </c>
      <c r="D402" s="411" t="s">
        <v>49</v>
      </c>
      <c r="E402"/>
      <c r="F402"/>
      <c r="G402"/>
      <c r="H402"/>
    </row>
    <row r="403" spans="1:8">
      <c r="A403" s="408" t="s">
        <v>265</v>
      </c>
      <c r="B403" s="409">
        <v>0.33600000000000002</v>
      </c>
      <c r="C403" s="410"/>
      <c r="D403" s="392" t="s">
        <v>31</v>
      </c>
      <c r="E403"/>
      <c r="F403"/>
      <c r="G403"/>
      <c r="H403"/>
    </row>
    <row r="404" spans="1:8">
      <c r="A404" s="405" t="s">
        <v>266</v>
      </c>
      <c r="B404" s="406"/>
      <c r="C404" s="407">
        <v>7.47</v>
      </c>
      <c r="D404" s="396" t="s">
        <v>49</v>
      </c>
      <c r="E404"/>
      <c r="F404"/>
      <c r="G404"/>
      <c r="H404"/>
    </row>
    <row r="405" spans="1:8">
      <c r="A405" s="408" t="s">
        <v>267</v>
      </c>
      <c r="B405" s="409">
        <v>0.32</v>
      </c>
      <c r="C405" s="410"/>
      <c r="D405" s="392" t="s">
        <v>31</v>
      </c>
      <c r="E405"/>
      <c r="F405"/>
      <c r="G405"/>
      <c r="H405"/>
    </row>
    <row r="406" spans="1:8">
      <c r="A406" s="405" t="s">
        <v>268</v>
      </c>
      <c r="B406" s="406"/>
      <c r="C406" s="407">
        <v>7.73</v>
      </c>
      <c r="D406" s="411" t="s">
        <v>49</v>
      </c>
      <c r="E406"/>
      <c r="F406"/>
      <c r="G406"/>
      <c r="H406"/>
    </row>
    <row r="407" spans="1:8">
      <c r="A407"/>
      <c r="B407"/>
      <c r="C407"/>
      <c r="D407" s="34"/>
      <c r="E407"/>
      <c r="F407"/>
      <c r="G407"/>
      <c r="H407"/>
    </row>
  </sheetData>
  <mergeCells count="3">
    <mergeCell ref="F1:G1"/>
    <mergeCell ref="G4:I4"/>
    <mergeCell ref="D4:F4"/>
  </mergeCells>
  <phoneticPr fontId="0" type="noConversion"/>
  <dataValidations xWindow="113" yWindow="455" count="6">
    <dataValidation type="list" allowBlank="1" showInputMessage="1" showErrorMessage="1" prompt="click on arrow for a drop down list" sqref="A41:A45">
      <formula1>$A$298:$A$319</formula1>
    </dataValidation>
    <dataValidation type="list" allowBlank="1" showInputMessage="1" showErrorMessage="1" prompt="click on arrow for a drop down list" sqref="A51:A55">
      <formula1>$A$322:$A$326</formula1>
    </dataValidation>
    <dataValidation type="list" allowBlank="1" showInputMessage="1" showErrorMessage="1" sqref="A61:A65">
      <formula1>$A$330:$A$372</formula1>
    </dataValidation>
    <dataValidation type="list" allowBlank="1" showInputMessage="1" showErrorMessage="1" sqref="A78:A83">
      <formula1>$A$375:$A$406</formula1>
    </dataValidation>
    <dataValidation type="list" allowBlank="1" showInputMessage="1" showErrorMessage="1" prompt="click on arrow for a drop down list" sqref="A31:A35">
      <formula1>$A$281:$A$297</formula1>
    </dataValidation>
    <dataValidation type="list" allowBlank="1" showInputMessage="1" showErrorMessage="1" prompt="Click on arrow for a drop down list" sqref="E8:E25">
      <formula1>$F$281:$F$335</formula1>
    </dataValidation>
  </dataValidations>
  <printOptions horizontalCentered="1"/>
  <pageMargins left="0.7" right="0.45" top="0.75" bottom="0.75" header="0.3" footer="0.3"/>
  <pageSetup scale="75" orientation="portrait" horizontalDpi="4294967293" r:id="rId1"/>
  <headerFooter alignWithMargins="0">
    <oddFooter>&amp;C&amp;P</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9"/>
  <sheetViews>
    <sheetView workbookViewId="0">
      <selection activeCell="D5" sqref="D5"/>
    </sheetView>
  </sheetViews>
  <sheetFormatPr defaultRowHeight="12.75"/>
  <cols>
    <col min="1" max="1" width="47.140625" customWidth="1"/>
    <col min="2" max="2" width="9.85546875" bestFit="1" customWidth="1"/>
    <col min="4" max="4" width="9.140625" style="9"/>
    <col min="6" max="6" width="21.140625" customWidth="1"/>
  </cols>
  <sheetData>
    <row r="1" spans="1:7" s="24" customFormat="1" ht="10.5">
      <c r="A1" s="24" t="s">
        <v>27</v>
      </c>
      <c r="B1" s="265"/>
      <c r="C1" s="27"/>
      <c r="D1" s="27"/>
      <c r="E1" s="26"/>
      <c r="F1" s="24" t="s">
        <v>27</v>
      </c>
      <c r="G1" s="264" t="s">
        <v>28</v>
      </c>
    </row>
    <row r="2" spans="1:7">
      <c r="B2" s="15"/>
      <c r="C2" s="9"/>
      <c r="E2" s="1"/>
      <c r="G2" s="13"/>
    </row>
    <row r="3" spans="1:7">
      <c r="A3" s="87" t="s">
        <v>123</v>
      </c>
      <c r="B3" s="25"/>
      <c r="C3" s="26"/>
      <c r="D3" s="256"/>
      <c r="E3" s="1"/>
      <c r="F3" s="86" t="s">
        <v>124</v>
      </c>
      <c r="G3" s="13"/>
    </row>
    <row r="4" spans="1:7">
      <c r="A4" s="95" t="s">
        <v>287</v>
      </c>
      <c r="B4" s="413">
        <v>5480</v>
      </c>
      <c r="C4" s="26"/>
      <c r="D4" s="27" t="s">
        <v>29</v>
      </c>
      <c r="E4" s="1"/>
      <c r="F4" s="24" t="s">
        <v>188</v>
      </c>
      <c r="G4" s="28">
        <v>75</v>
      </c>
    </row>
    <row r="5" spans="1:7">
      <c r="A5" s="95" t="s">
        <v>288</v>
      </c>
      <c r="B5" s="413">
        <v>3099</v>
      </c>
      <c r="C5" s="26"/>
      <c r="D5" s="27" t="s">
        <v>29</v>
      </c>
      <c r="E5" s="1"/>
      <c r="F5" s="24" t="s">
        <v>183</v>
      </c>
      <c r="G5" s="28">
        <v>99</v>
      </c>
    </row>
    <row r="6" spans="1:7">
      <c r="A6" s="95" t="s">
        <v>289</v>
      </c>
      <c r="B6" s="413">
        <v>12896</v>
      </c>
      <c r="C6" s="26"/>
      <c r="D6" s="27" t="s">
        <v>29</v>
      </c>
      <c r="E6" s="1"/>
      <c r="F6" s="24" t="s">
        <v>184</v>
      </c>
      <c r="G6" s="28">
        <v>119</v>
      </c>
    </row>
    <row r="7" spans="1:7">
      <c r="A7" s="95" t="s">
        <v>290</v>
      </c>
      <c r="B7" s="413">
        <v>3735</v>
      </c>
      <c r="C7" s="26"/>
      <c r="D7" s="27" t="s">
        <v>29</v>
      </c>
      <c r="E7" s="1"/>
      <c r="F7" s="24" t="s">
        <v>185</v>
      </c>
      <c r="G7" s="28">
        <v>140</v>
      </c>
    </row>
    <row r="8" spans="1:7">
      <c r="A8" s="95" t="s">
        <v>291</v>
      </c>
      <c r="B8" s="413">
        <v>7515</v>
      </c>
      <c r="C8" s="26"/>
      <c r="D8" s="27" t="s">
        <v>29</v>
      </c>
      <c r="E8" s="1"/>
      <c r="F8" s="24" t="s">
        <v>186</v>
      </c>
      <c r="G8" s="28">
        <v>157</v>
      </c>
    </row>
    <row r="9" spans="1:7">
      <c r="A9" s="95" t="s">
        <v>292</v>
      </c>
      <c r="B9" s="413">
        <v>4945</v>
      </c>
      <c r="C9" s="26"/>
      <c r="D9" s="27" t="s">
        <v>29</v>
      </c>
      <c r="E9" s="1"/>
      <c r="F9" s="24" t="s">
        <v>187</v>
      </c>
      <c r="G9" s="28">
        <v>180</v>
      </c>
    </row>
    <row r="10" spans="1:7">
      <c r="A10" s="95" t="s">
        <v>293</v>
      </c>
      <c r="B10" s="413">
        <v>6876</v>
      </c>
      <c r="C10" s="26"/>
      <c r="D10" s="27" t="s">
        <v>29</v>
      </c>
      <c r="E10" s="1"/>
      <c r="F10" s="24" t="s">
        <v>167</v>
      </c>
      <c r="G10" s="28">
        <v>200</v>
      </c>
    </row>
    <row r="11" spans="1:7">
      <c r="A11" s="95" t="s">
        <v>294</v>
      </c>
      <c r="B11" s="413">
        <v>2716</v>
      </c>
      <c r="C11" s="26"/>
      <c r="D11" s="27" t="s">
        <v>29</v>
      </c>
      <c r="E11" s="1"/>
      <c r="F11" s="24" t="s">
        <v>168</v>
      </c>
      <c r="G11" s="28">
        <v>207</v>
      </c>
    </row>
    <row r="12" spans="1:7">
      <c r="A12" s="95" t="s">
        <v>295</v>
      </c>
      <c r="B12" s="413">
        <v>1277</v>
      </c>
      <c r="C12" s="26"/>
      <c r="D12" s="27" t="s">
        <v>29</v>
      </c>
      <c r="E12" s="1"/>
      <c r="F12" s="24" t="s">
        <v>169</v>
      </c>
      <c r="G12" s="28">
        <v>225</v>
      </c>
    </row>
    <row r="13" spans="1:7">
      <c r="A13" s="95" t="s">
        <v>296</v>
      </c>
      <c r="B13" s="413">
        <v>8105</v>
      </c>
      <c r="C13" s="26"/>
      <c r="D13" s="27" t="s">
        <v>29</v>
      </c>
      <c r="E13" s="1"/>
      <c r="F13" s="24" t="s">
        <v>170</v>
      </c>
      <c r="G13" s="28">
        <v>234</v>
      </c>
    </row>
    <row r="14" spans="1:7">
      <c r="A14" s="95" t="s">
        <v>297</v>
      </c>
      <c r="B14" s="413">
        <v>8799</v>
      </c>
      <c r="C14" s="26"/>
      <c r="D14" s="27" t="s">
        <v>29</v>
      </c>
      <c r="E14" s="1"/>
      <c r="F14" s="24" t="s">
        <v>68</v>
      </c>
      <c r="G14" s="28">
        <v>29</v>
      </c>
    </row>
    <row r="15" spans="1:7">
      <c r="A15" s="95" t="s">
        <v>298</v>
      </c>
      <c r="B15" s="413">
        <v>4158</v>
      </c>
      <c r="C15" s="26"/>
      <c r="D15" s="27" t="s">
        <v>29</v>
      </c>
      <c r="E15" s="1"/>
      <c r="F15" s="24" t="s">
        <v>69</v>
      </c>
      <c r="G15" s="28">
        <v>127</v>
      </c>
    </row>
    <row r="16" spans="1:7">
      <c r="A16" s="95" t="s">
        <v>299</v>
      </c>
      <c r="B16" s="413">
        <v>7644</v>
      </c>
      <c r="C16" s="26"/>
      <c r="D16" s="27" t="s">
        <v>29</v>
      </c>
      <c r="E16" s="1"/>
      <c r="F16" s="24" t="s">
        <v>70</v>
      </c>
      <c r="G16" s="28">
        <v>116</v>
      </c>
    </row>
    <row r="17" spans="1:7">
      <c r="A17" s="95" t="s">
        <v>300</v>
      </c>
      <c r="B17" s="413">
        <v>8786</v>
      </c>
      <c r="C17" s="26"/>
      <c r="D17" s="27" t="s">
        <v>29</v>
      </c>
      <c r="E17" s="1"/>
      <c r="F17" s="24" t="s">
        <v>71</v>
      </c>
      <c r="G17" s="28">
        <v>110</v>
      </c>
    </row>
    <row r="18" spans="1:7">
      <c r="A18" s="95" t="s">
        <v>301</v>
      </c>
      <c r="B18" s="413">
        <v>2833</v>
      </c>
      <c r="C18" s="26"/>
      <c r="D18" s="27" t="s">
        <v>29</v>
      </c>
      <c r="E18" s="1"/>
      <c r="F18" s="24" t="s">
        <v>30</v>
      </c>
      <c r="G18" s="28">
        <v>32</v>
      </c>
    </row>
    <row r="19" spans="1:7">
      <c r="A19" s="95" t="s">
        <v>302</v>
      </c>
      <c r="B19" s="413">
        <v>1920</v>
      </c>
      <c r="C19" s="26"/>
      <c r="D19" s="27" t="s">
        <v>29</v>
      </c>
      <c r="E19" s="1"/>
      <c r="F19" s="24" t="s">
        <v>11</v>
      </c>
      <c r="G19" s="28">
        <v>47</v>
      </c>
    </row>
    <row r="20" spans="1:7">
      <c r="A20" s="95" t="s">
        <v>303</v>
      </c>
      <c r="B20" s="413">
        <v>917</v>
      </c>
      <c r="C20" s="26"/>
      <c r="D20" s="27" t="s">
        <v>29</v>
      </c>
      <c r="E20" s="1"/>
      <c r="F20" s="24" t="s">
        <v>32</v>
      </c>
      <c r="G20" s="28">
        <v>50</v>
      </c>
    </row>
    <row r="21" spans="1:7">
      <c r="A21" s="24" t="s">
        <v>246</v>
      </c>
      <c r="B21" s="28">
        <v>28483</v>
      </c>
      <c r="C21" s="1"/>
      <c r="D21" s="27" t="s">
        <v>29</v>
      </c>
      <c r="E21" s="1"/>
      <c r="F21" s="24" t="s">
        <v>12</v>
      </c>
      <c r="G21" s="28">
        <v>63</v>
      </c>
    </row>
    <row r="22" spans="1:7">
      <c r="A22" s="24" t="s">
        <v>249</v>
      </c>
      <c r="B22" s="28">
        <v>46261</v>
      </c>
      <c r="C22" s="1"/>
      <c r="D22" s="27" t="s">
        <v>29</v>
      </c>
      <c r="E22" s="1"/>
      <c r="F22" s="24" t="s">
        <v>33</v>
      </c>
      <c r="G22" s="28">
        <v>76</v>
      </c>
    </row>
    <row r="23" spans="1:7">
      <c r="A23" s="24" t="s">
        <v>248</v>
      </c>
      <c r="B23" s="28">
        <v>34086</v>
      </c>
      <c r="C23" s="1"/>
      <c r="D23" s="27" t="s">
        <v>29</v>
      </c>
      <c r="E23" s="1"/>
      <c r="F23" s="24" t="s">
        <v>14</v>
      </c>
      <c r="G23" s="28">
        <v>87</v>
      </c>
    </row>
    <row r="24" spans="1:7">
      <c r="A24" s="24" t="s">
        <v>146</v>
      </c>
      <c r="B24" s="29">
        <v>11427</v>
      </c>
      <c r="C24" s="1"/>
      <c r="D24" s="27" t="s">
        <v>29</v>
      </c>
      <c r="E24" s="1"/>
      <c r="F24" s="24" t="s">
        <v>34</v>
      </c>
      <c r="G24" s="28">
        <v>98</v>
      </c>
    </row>
    <row r="25" spans="1:7">
      <c r="A25" s="24" t="s">
        <v>147</v>
      </c>
      <c r="B25" s="28">
        <v>24186</v>
      </c>
      <c r="C25" s="1"/>
      <c r="D25" s="27" t="s">
        <v>29</v>
      </c>
      <c r="E25" s="1"/>
      <c r="F25" s="24" t="s">
        <v>35</v>
      </c>
      <c r="G25" s="28">
        <v>108</v>
      </c>
    </row>
    <row r="26" spans="1:7">
      <c r="A26" s="24" t="s">
        <v>148</v>
      </c>
      <c r="B26" s="28">
        <v>10219</v>
      </c>
      <c r="C26" s="1"/>
      <c r="D26" s="27" t="s">
        <v>29</v>
      </c>
      <c r="E26" s="1"/>
      <c r="F26" s="24" t="s">
        <v>36</v>
      </c>
      <c r="G26" s="28">
        <v>123</v>
      </c>
    </row>
    <row r="27" spans="1:7">
      <c r="A27" s="24" t="s">
        <v>149</v>
      </c>
      <c r="B27" s="28">
        <v>17675</v>
      </c>
      <c r="C27" s="1"/>
      <c r="D27" s="27" t="s">
        <v>29</v>
      </c>
      <c r="E27" s="1"/>
      <c r="F27" s="24" t="s">
        <v>72</v>
      </c>
      <c r="G27" s="28">
        <v>163</v>
      </c>
    </row>
    <row r="28" spans="1:7">
      <c r="A28" s="24" t="s">
        <v>150</v>
      </c>
      <c r="B28" s="28">
        <v>10296</v>
      </c>
      <c r="C28" s="1"/>
      <c r="D28" s="27" t="s">
        <v>29</v>
      </c>
      <c r="E28" s="1"/>
      <c r="F28" s="24" t="s">
        <v>42</v>
      </c>
      <c r="G28" s="28">
        <v>31</v>
      </c>
    </row>
    <row r="29" spans="1:7">
      <c r="A29" s="24" t="s">
        <v>151</v>
      </c>
      <c r="B29" s="28">
        <v>8428</v>
      </c>
      <c r="C29" s="1"/>
      <c r="D29" s="27" t="s">
        <v>29</v>
      </c>
      <c r="E29" s="1"/>
      <c r="F29" s="24" t="s">
        <v>43</v>
      </c>
      <c r="G29" s="28">
        <v>34</v>
      </c>
    </row>
    <row r="30" spans="1:7">
      <c r="A30" s="24" t="s">
        <v>152</v>
      </c>
      <c r="B30" s="28">
        <v>7669</v>
      </c>
      <c r="C30" s="1"/>
      <c r="D30" s="27" t="s">
        <v>29</v>
      </c>
      <c r="E30" s="1"/>
      <c r="F30" s="24" t="s">
        <v>44</v>
      </c>
      <c r="G30" s="28">
        <v>40</v>
      </c>
    </row>
    <row r="31" spans="1:7">
      <c r="A31" s="24" t="s">
        <v>153</v>
      </c>
      <c r="B31" s="28">
        <v>8035</v>
      </c>
      <c r="C31" s="1"/>
      <c r="D31" s="27" t="s">
        <v>29</v>
      </c>
      <c r="E31" s="1"/>
      <c r="F31" s="24" t="s">
        <v>45</v>
      </c>
      <c r="G31" s="28">
        <v>44</v>
      </c>
    </row>
    <row r="32" spans="1:7">
      <c r="A32" s="24" t="s">
        <v>247</v>
      </c>
      <c r="B32" s="28">
        <v>20832</v>
      </c>
      <c r="C32" s="1"/>
      <c r="D32" s="27" t="s">
        <v>29</v>
      </c>
      <c r="E32" s="1"/>
      <c r="F32" s="24" t="s">
        <v>46</v>
      </c>
      <c r="G32" s="28">
        <v>48</v>
      </c>
    </row>
    <row r="33" spans="1:7">
      <c r="A33" s="24" t="s">
        <v>154</v>
      </c>
      <c r="B33" s="28">
        <v>11982</v>
      </c>
      <c r="C33" s="1"/>
      <c r="D33" s="27" t="s">
        <v>29</v>
      </c>
      <c r="E33" s="1"/>
      <c r="F33" s="24" t="s">
        <v>47</v>
      </c>
      <c r="G33" s="28">
        <v>56</v>
      </c>
    </row>
    <row r="34" spans="1:7">
      <c r="A34" s="24" t="s">
        <v>155</v>
      </c>
      <c r="B34" s="28">
        <v>4964</v>
      </c>
      <c r="C34" s="1"/>
      <c r="D34" s="27" t="s">
        <v>29</v>
      </c>
      <c r="E34" s="1"/>
      <c r="F34" s="24" t="s">
        <v>48</v>
      </c>
      <c r="G34" s="28">
        <v>61</v>
      </c>
    </row>
    <row r="35" spans="1:7">
      <c r="A35" s="24" t="s">
        <v>156</v>
      </c>
      <c r="B35" s="28">
        <v>13264</v>
      </c>
      <c r="C35" s="1"/>
      <c r="D35" s="27" t="s">
        <v>29</v>
      </c>
      <c r="E35" s="1"/>
      <c r="F35" s="24" t="s">
        <v>37</v>
      </c>
      <c r="G35" s="28">
        <v>65</v>
      </c>
    </row>
    <row r="36" spans="1:7">
      <c r="A36" s="24" t="s">
        <v>157</v>
      </c>
      <c r="B36" s="28">
        <v>9584</v>
      </c>
      <c r="C36" s="1"/>
      <c r="D36" s="27" t="s">
        <v>29</v>
      </c>
      <c r="E36" s="1"/>
      <c r="F36" s="24" t="s">
        <v>38</v>
      </c>
      <c r="G36" s="28">
        <v>68</v>
      </c>
    </row>
    <row r="37" spans="1:7">
      <c r="A37" s="24" t="s">
        <v>158</v>
      </c>
      <c r="B37" s="28">
        <v>4637</v>
      </c>
      <c r="C37" s="1"/>
      <c r="D37" s="27" t="s">
        <v>29</v>
      </c>
      <c r="E37" s="1"/>
      <c r="F37" s="24" t="s">
        <v>39</v>
      </c>
      <c r="G37" s="28">
        <v>79</v>
      </c>
    </row>
    <row r="38" spans="1:7">
      <c r="A38" s="24" t="s">
        <v>159</v>
      </c>
      <c r="B38" s="28">
        <v>6221</v>
      </c>
      <c r="C38" s="1"/>
      <c r="D38" s="27" t="s">
        <v>29</v>
      </c>
      <c r="E38" s="1"/>
      <c r="F38" s="24" t="s">
        <v>13</v>
      </c>
      <c r="G38" s="28">
        <v>95</v>
      </c>
    </row>
    <row r="39" spans="1:7">
      <c r="A39" s="24" t="s">
        <v>160</v>
      </c>
      <c r="B39" s="28">
        <v>6383</v>
      </c>
      <c r="C39" s="1"/>
      <c r="D39" s="27" t="s">
        <v>29</v>
      </c>
      <c r="E39" s="1"/>
      <c r="F39" s="24" t="s">
        <v>40</v>
      </c>
      <c r="G39" s="28">
        <v>111</v>
      </c>
    </row>
    <row r="40" spans="1:7">
      <c r="A40" s="24" t="s">
        <v>161</v>
      </c>
      <c r="B40" s="28">
        <v>8727</v>
      </c>
      <c r="C40" s="1"/>
      <c r="D40" s="27" t="s">
        <v>29</v>
      </c>
      <c r="E40" s="1"/>
      <c r="F40" s="24" t="s">
        <v>41</v>
      </c>
      <c r="G40" s="28">
        <v>128</v>
      </c>
    </row>
    <row r="41" spans="1:7">
      <c r="A41" s="24" t="s">
        <v>162</v>
      </c>
      <c r="B41" s="28">
        <v>11179</v>
      </c>
      <c r="C41" s="1"/>
      <c r="D41" s="27" t="s">
        <v>29</v>
      </c>
      <c r="E41" s="1"/>
      <c r="F41" s="24" t="s">
        <v>171</v>
      </c>
      <c r="G41" s="28">
        <v>156</v>
      </c>
    </row>
    <row r="42" spans="1:7">
      <c r="A42" s="24" t="s">
        <v>163</v>
      </c>
      <c r="B42" s="28">
        <v>8840</v>
      </c>
      <c r="C42" s="1"/>
      <c r="D42" s="27" t="s">
        <v>29</v>
      </c>
      <c r="E42" s="1"/>
      <c r="F42" s="24" t="s">
        <v>234</v>
      </c>
      <c r="G42" s="28">
        <v>147</v>
      </c>
    </row>
    <row r="43" spans="1:7">
      <c r="A43" s="24"/>
      <c r="B43" s="28"/>
      <c r="C43" s="1"/>
      <c r="D43" s="27"/>
      <c r="E43" s="1"/>
      <c r="F43" s="24" t="s">
        <v>235</v>
      </c>
      <c r="G43" s="28">
        <v>108</v>
      </c>
    </row>
    <row r="44" spans="1:7">
      <c r="A44" s="86" t="s">
        <v>125</v>
      </c>
      <c r="B44" s="28"/>
      <c r="C44" s="1"/>
      <c r="D44" s="27" t="s">
        <v>29</v>
      </c>
      <c r="E44" s="1"/>
      <c r="F44" s="24" t="s">
        <v>73</v>
      </c>
      <c r="G44" s="30">
        <v>34</v>
      </c>
    </row>
    <row r="45" spans="1:7">
      <c r="A45" s="95" t="s">
        <v>245</v>
      </c>
      <c r="B45" s="28">
        <v>12515</v>
      </c>
      <c r="C45" s="1"/>
      <c r="D45" s="27" t="s">
        <v>29</v>
      </c>
      <c r="E45" s="1"/>
      <c r="F45" s="26" t="s">
        <v>74</v>
      </c>
      <c r="G45" s="31">
        <v>37</v>
      </c>
    </row>
    <row r="46" spans="1:7">
      <c r="A46" s="24" t="s">
        <v>242</v>
      </c>
      <c r="B46" s="33">
        <v>23206</v>
      </c>
      <c r="C46" s="1"/>
      <c r="D46" s="27" t="s">
        <v>29</v>
      </c>
      <c r="E46" s="1"/>
      <c r="F46" s="26" t="s">
        <v>75</v>
      </c>
      <c r="G46" s="31">
        <v>39</v>
      </c>
    </row>
    <row r="47" spans="1:7">
      <c r="A47" s="24" t="s">
        <v>135</v>
      </c>
      <c r="B47" s="28">
        <v>17217</v>
      </c>
      <c r="C47" s="1"/>
      <c r="D47" s="27" t="s">
        <v>29</v>
      </c>
      <c r="E47" s="1"/>
      <c r="F47" s="26" t="s">
        <v>76</v>
      </c>
      <c r="G47" s="31">
        <v>42</v>
      </c>
    </row>
    <row r="48" spans="1:7">
      <c r="A48" s="24" t="s">
        <v>243</v>
      </c>
      <c r="B48" s="28">
        <v>15853</v>
      </c>
      <c r="C48" s="1"/>
      <c r="D48" s="27" t="s">
        <v>29</v>
      </c>
      <c r="E48" s="1"/>
      <c r="F48" s="26" t="s">
        <v>77</v>
      </c>
      <c r="G48" s="31">
        <v>45</v>
      </c>
    </row>
    <row r="49" spans="1:7">
      <c r="A49" s="24" t="s">
        <v>244</v>
      </c>
      <c r="B49" s="28">
        <v>11019</v>
      </c>
      <c r="C49" s="1"/>
      <c r="D49" s="27" t="s">
        <v>29</v>
      </c>
      <c r="E49" s="1"/>
      <c r="F49" s="26" t="s">
        <v>78</v>
      </c>
      <c r="G49" s="31">
        <v>47</v>
      </c>
    </row>
    <row r="50" spans="1:7">
      <c r="A50" s="24"/>
      <c r="B50" s="28"/>
      <c r="C50" s="9"/>
      <c r="D50" s="27" t="s">
        <v>29</v>
      </c>
      <c r="E50" s="1"/>
      <c r="F50" s="26" t="s">
        <v>79</v>
      </c>
      <c r="G50" s="31">
        <v>50</v>
      </c>
    </row>
    <row r="51" spans="1:7">
      <c r="A51" s="24"/>
      <c r="B51" s="29"/>
      <c r="C51" s="9"/>
      <c r="E51" s="1"/>
      <c r="F51" s="26" t="s">
        <v>80</v>
      </c>
      <c r="G51" s="31">
        <v>52</v>
      </c>
    </row>
    <row r="52" spans="1:7">
      <c r="A52" s="86" t="s">
        <v>126</v>
      </c>
      <c r="B52" s="28"/>
      <c r="C52" s="9"/>
      <c r="E52" s="1"/>
      <c r="F52" s="26" t="s">
        <v>81</v>
      </c>
      <c r="G52" s="31">
        <v>54</v>
      </c>
    </row>
    <row r="53" spans="1:7">
      <c r="A53" s="95" t="s">
        <v>315</v>
      </c>
      <c r="B53" s="28">
        <v>136</v>
      </c>
      <c r="C53" s="9"/>
      <c r="D53" s="9" t="s">
        <v>7</v>
      </c>
      <c r="E53" s="1"/>
      <c r="F53" s="26" t="s">
        <v>82</v>
      </c>
      <c r="G53" s="31">
        <v>57</v>
      </c>
    </row>
    <row r="54" spans="1:7">
      <c r="A54" s="95" t="s">
        <v>316</v>
      </c>
      <c r="B54" s="28">
        <v>149</v>
      </c>
      <c r="C54" s="9"/>
      <c r="D54" s="9" t="s">
        <v>7</v>
      </c>
      <c r="E54" s="1"/>
      <c r="F54" s="26" t="s">
        <v>83</v>
      </c>
      <c r="G54" s="31">
        <v>59</v>
      </c>
    </row>
    <row r="55" spans="1:7">
      <c r="A55" s="95" t="s">
        <v>317</v>
      </c>
      <c r="B55" s="28">
        <v>371</v>
      </c>
      <c r="C55" s="9"/>
      <c r="D55" s="9" t="s">
        <v>7</v>
      </c>
      <c r="E55" s="1"/>
      <c r="F55" s="26" t="s">
        <v>85</v>
      </c>
      <c r="G55" s="31">
        <v>61</v>
      </c>
    </row>
    <row r="56" spans="1:7">
      <c r="A56" s="95" t="s">
        <v>318</v>
      </c>
      <c r="B56" s="28">
        <v>259</v>
      </c>
      <c r="C56" s="9"/>
      <c r="D56" s="9" t="s">
        <v>7</v>
      </c>
      <c r="E56" s="1"/>
      <c r="F56" s="26" t="s">
        <v>86</v>
      </c>
      <c r="G56" s="31">
        <v>63</v>
      </c>
    </row>
    <row r="57" spans="1:7">
      <c r="A57" s="95" t="s">
        <v>319</v>
      </c>
      <c r="B57" s="28">
        <v>296</v>
      </c>
      <c r="C57" s="9"/>
      <c r="D57" s="9" t="s">
        <v>7</v>
      </c>
      <c r="E57" s="1"/>
      <c r="F57" s="26" t="s">
        <v>87</v>
      </c>
      <c r="G57" s="31">
        <v>65</v>
      </c>
    </row>
    <row r="58" spans="1:7">
      <c r="A58" s="95" t="s">
        <v>320</v>
      </c>
      <c r="B58" s="28">
        <v>150</v>
      </c>
      <c r="C58" s="9"/>
      <c r="D58" s="9" t="s">
        <v>7</v>
      </c>
      <c r="E58" s="1"/>
      <c r="F58" s="26" t="s">
        <v>309</v>
      </c>
      <c r="G58" s="31">
        <v>0</v>
      </c>
    </row>
    <row r="59" spans="1:7">
      <c r="A59" s="95" t="s">
        <v>239</v>
      </c>
      <c r="B59" s="28">
        <v>288</v>
      </c>
      <c r="C59" s="9"/>
      <c r="D59" s="9" t="s">
        <v>7</v>
      </c>
      <c r="E59" s="1"/>
    </row>
    <row r="60" spans="1:7">
      <c r="A60" s="95" t="s">
        <v>305</v>
      </c>
      <c r="B60" s="28">
        <v>79</v>
      </c>
      <c r="C60" s="9"/>
      <c r="D60" s="9" t="s">
        <v>7</v>
      </c>
      <c r="E60" s="1"/>
      <c r="F60" s="1"/>
      <c r="G60" s="1"/>
    </row>
    <row r="61" spans="1:7">
      <c r="A61" s="95" t="s">
        <v>136</v>
      </c>
      <c r="B61" s="28">
        <v>48</v>
      </c>
      <c r="C61" s="9"/>
      <c r="D61" s="9" t="s">
        <v>7</v>
      </c>
      <c r="E61" s="1"/>
      <c r="F61" s="1"/>
      <c r="G61" s="1"/>
    </row>
    <row r="62" spans="1:7">
      <c r="A62" s="95" t="s">
        <v>90</v>
      </c>
      <c r="B62" s="28">
        <v>81</v>
      </c>
      <c r="C62" s="9"/>
      <c r="D62" s="9" t="s">
        <v>7</v>
      </c>
      <c r="E62" s="1"/>
      <c r="F62" s="1"/>
      <c r="G62" s="1"/>
    </row>
    <row r="63" spans="1:7">
      <c r="A63" s="95" t="s">
        <v>88</v>
      </c>
      <c r="B63" s="28">
        <v>38</v>
      </c>
      <c r="C63" s="9"/>
      <c r="D63" s="9" t="s">
        <v>7</v>
      </c>
      <c r="E63" s="1"/>
      <c r="F63" s="1"/>
      <c r="G63" s="1"/>
    </row>
    <row r="64" spans="1:7">
      <c r="A64" s="95" t="s">
        <v>321</v>
      </c>
      <c r="B64" s="28">
        <v>25</v>
      </c>
      <c r="C64" s="9"/>
      <c r="D64" s="9" t="s">
        <v>7</v>
      </c>
      <c r="E64" s="1"/>
      <c r="F64" s="1"/>
      <c r="G64" s="1"/>
    </row>
    <row r="65" spans="1:7">
      <c r="A65" s="95" t="s">
        <v>322</v>
      </c>
      <c r="B65" s="28">
        <v>88</v>
      </c>
      <c r="C65" s="9"/>
      <c r="D65" s="9" t="s">
        <v>7</v>
      </c>
      <c r="E65" s="1"/>
      <c r="F65" s="1"/>
      <c r="G65" s="1"/>
    </row>
    <row r="66" spans="1:7">
      <c r="A66" s="95" t="s">
        <v>323</v>
      </c>
      <c r="B66" s="28">
        <v>58</v>
      </c>
      <c r="C66" s="9"/>
      <c r="D66" s="9" t="s">
        <v>7</v>
      </c>
      <c r="E66" s="1"/>
      <c r="F66" s="1"/>
      <c r="G66" s="1"/>
    </row>
    <row r="67" spans="1:7">
      <c r="A67" s="95" t="s">
        <v>84</v>
      </c>
      <c r="B67" s="28">
        <v>15</v>
      </c>
      <c r="C67" s="9"/>
      <c r="D67" s="9" t="s">
        <v>7</v>
      </c>
      <c r="E67" s="1"/>
      <c r="F67" s="1"/>
      <c r="G67" s="1"/>
    </row>
    <row r="68" spans="1:7">
      <c r="A68" s="95" t="s">
        <v>324</v>
      </c>
      <c r="B68" s="28">
        <v>9</v>
      </c>
      <c r="C68" s="9"/>
      <c r="D68" s="9" t="s">
        <v>7</v>
      </c>
      <c r="E68" s="1"/>
      <c r="F68" s="1"/>
      <c r="G68" s="1"/>
    </row>
    <row r="69" spans="1:7">
      <c r="A69" s="95" t="s">
        <v>325</v>
      </c>
      <c r="B69" s="28">
        <v>14</v>
      </c>
      <c r="C69" s="9"/>
      <c r="D69" s="9" t="s">
        <v>7</v>
      </c>
      <c r="E69" s="1"/>
      <c r="F69" s="1"/>
      <c r="G69" s="1"/>
    </row>
    <row r="70" spans="1:7">
      <c r="A70" s="95" t="s">
        <v>326</v>
      </c>
      <c r="B70" s="28">
        <v>19</v>
      </c>
      <c r="C70" s="9"/>
      <c r="D70" s="9" t="s">
        <v>7</v>
      </c>
      <c r="E70" s="1"/>
      <c r="F70" s="1"/>
      <c r="G70" s="1"/>
    </row>
    <row r="71" spans="1:7">
      <c r="A71" s="95" t="s">
        <v>132</v>
      </c>
      <c r="B71" s="28">
        <v>22</v>
      </c>
      <c r="C71" s="9"/>
      <c r="D71" s="9" t="s">
        <v>7</v>
      </c>
      <c r="E71" s="1"/>
      <c r="F71" s="1"/>
      <c r="G71" s="1"/>
    </row>
    <row r="72" spans="1:7">
      <c r="A72" s="95" t="s">
        <v>327</v>
      </c>
      <c r="B72" s="28">
        <v>30</v>
      </c>
      <c r="C72" s="9"/>
      <c r="D72" s="9" t="s">
        <v>7</v>
      </c>
      <c r="E72" s="1"/>
      <c r="F72" s="1"/>
      <c r="G72" s="1"/>
    </row>
    <row r="73" spans="1:7">
      <c r="A73" s="95" t="s">
        <v>328</v>
      </c>
      <c r="B73" s="28">
        <v>4</v>
      </c>
      <c r="C73" s="9"/>
      <c r="D73" s="9" t="s">
        <v>7</v>
      </c>
      <c r="E73" s="1"/>
      <c r="F73" s="1"/>
      <c r="G73" s="1"/>
    </row>
    <row r="74" spans="1:7">
      <c r="A74" s="95" t="s">
        <v>329</v>
      </c>
      <c r="B74" s="28">
        <v>5</v>
      </c>
      <c r="C74" s="9"/>
      <c r="D74" s="9" t="s">
        <v>7</v>
      </c>
      <c r="E74" s="1"/>
      <c r="F74" s="1"/>
      <c r="G74" s="1"/>
    </row>
    <row r="75" spans="1:7">
      <c r="A75" s="95" t="s">
        <v>344</v>
      </c>
      <c r="B75" s="28">
        <v>3</v>
      </c>
      <c r="C75" s="9"/>
      <c r="D75" s="9" t="s">
        <v>7</v>
      </c>
      <c r="E75" s="1"/>
      <c r="F75" s="1"/>
      <c r="G75" s="1"/>
    </row>
    <row r="76" spans="1:7">
      <c r="A76" s="24" t="s">
        <v>330</v>
      </c>
      <c r="B76" s="28">
        <v>3</v>
      </c>
      <c r="C76" s="1"/>
      <c r="D76" s="9" t="s">
        <v>7</v>
      </c>
      <c r="E76" s="1"/>
      <c r="F76" s="1"/>
      <c r="G76" s="1"/>
    </row>
    <row r="77" spans="1:7">
      <c r="A77" s="24" t="s">
        <v>237</v>
      </c>
      <c r="B77" s="33">
        <v>2</v>
      </c>
      <c r="C77" s="1"/>
      <c r="D77" s="9" t="s">
        <v>7</v>
      </c>
      <c r="E77" s="1"/>
      <c r="F77" s="1"/>
      <c r="G77" s="1"/>
    </row>
    <row r="78" spans="1:7">
      <c r="A78" s="24" t="s">
        <v>238</v>
      </c>
      <c r="B78" s="33">
        <v>5</v>
      </c>
      <c r="C78" s="1"/>
      <c r="D78" s="9" t="s">
        <v>7</v>
      </c>
      <c r="E78" s="1"/>
      <c r="F78" s="1"/>
      <c r="G78" s="1"/>
    </row>
    <row r="79" spans="1:7">
      <c r="A79" s="24" t="s">
        <v>331</v>
      </c>
      <c r="B79" s="28">
        <v>12</v>
      </c>
      <c r="C79" s="1"/>
      <c r="D79" s="9" t="s">
        <v>7</v>
      </c>
      <c r="E79" s="1"/>
      <c r="F79" s="1"/>
      <c r="G79" s="1"/>
    </row>
    <row r="80" spans="1:7">
      <c r="A80" s="24" t="s">
        <v>332</v>
      </c>
      <c r="B80" s="28">
        <v>73</v>
      </c>
      <c r="C80" s="1"/>
      <c r="D80" s="9" t="s">
        <v>7</v>
      </c>
      <c r="E80" s="1"/>
      <c r="F80" s="1"/>
      <c r="G80" s="1"/>
    </row>
    <row r="81" spans="1:7">
      <c r="A81" s="24" t="s">
        <v>333</v>
      </c>
      <c r="B81" s="28">
        <v>102</v>
      </c>
      <c r="C81" s="1"/>
      <c r="D81" s="9" t="s">
        <v>7</v>
      </c>
      <c r="E81" s="1"/>
      <c r="F81" s="1"/>
      <c r="G81" s="1"/>
    </row>
    <row r="82" spans="1:7">
      <c r="A82" s="24" t="s">
        <v>240</v>
      </c>
      <c r="B82" s="28">
        <v>8</v>
      </c>
      <c r="C82" s="1"/>
      <c r="D82" s="9" t="s">
        <v>7</v>
      </c>
      <c r="E82" s="1"/>
      <c r="F82" s="1"/>
      <c r="G82" s="1"/>
    </row>
    <row r="83" spans="1:7">
      <c r="A83" s="24" t="s">
        <v>236</v>
      </c>
      <c r="B83" s="28">
        <v>13</v>
      </c>
      <c r="C83" s="1"/>
      <c r="D83" s="9" t="s">
        <v>7</v>
      </c>
      <c r="E83" s="1"/>
      <c r="F83" s="1"/>
      <c r="G83" s="1"/>
    </row>
    <row r="84" spans="1:7">
      <c r="A84" s="24" t="s">
        <v>241</v>
      </c>
      <c r="B84" s="28">
        <v>13</v>
      </c>
      <c r="C84" s="1"/>
      <c r="D84" s="9" t="s">
        <v>7</v>
      </c>
      <c r="E84" s="1"/>
      <c r="F84" s="1"/>
      <c r="G84" s="1"/>
    </row>
    <row r="85" spans="1:7">
      <c r="A85" s="24" t="s">
        <v>334</v>
      </c>
      <c r="B85" s="28">
        <v>17</v>
      </c>
      <c r="C85" s="9"/>
      <c r="D85" s="9" t="s">
        <v>7</v>
      </c>
      <c r="E85" s="1"/>
      <c r="F85" s="1"/>
      <c r="G85" s="1"/>
    </row>
    <row r="86" spans="1:7">
      <c r="A86" s="24" t="s">
        <v>335</v>
      </c>
      <c r="B86" s="28">
        <v>13</v>
      </c>
      <c r="C86" s="9"/>
      <c r="D86" s="9" t="s">
        <v>7</v>
      </c>
      <c r="E86" s="1"/>
      <c r="F86" s="1"/>
      <c r="G86" s="1"/>
    </row>
    <row r="87" spans="1:7">
      <c r="A87" s="24" t="s">
        <v>336</v>
      </c>
      <c r="B87" s="28">
        <v>24</v>
      </c>
      <c r="C87" s="27"/>
      <c r="D87" s="9" t="s">
        <v>7</v>
      </c>
      <c r="E87" s="1"/>
      <c r="F87" s="1"/>
      <c r="G87" s="1"/>
    </row>
    <row r="88" spans="1:7">
      <c r="A88" s="24" t="s">
        <v>337</v>
      </c>
      <c r="B88" s="28">
        <v>123</v>
      </c>
      <c r="C88" s="27"/>
      <c r="D88" s="9" t="s">
        <v>7</v>
      </c>
      <c r="E88" s="1"/>
      <c r="F88" s="1"/>
      <c r="G88" s="1"/>
    </row>
    <row r="89" spans="1:7">
      <c r="A89" s="24" t="s">
        <v>338</v>
      </c>
      <c r="B89" s="28">
        <v>40</v>
      </c>
      <c r="C89" s="27"/>
      <c r="D89" s="9" t="s">
        <v>7</v>
      </c>
      <c r="E89" s="1"/>
      <c r="F89" s="1"/>
      <c r="G89" s="1"/>
    </row>
    <row r="90" spans="1:7">
      <c r="A90" s="24" t="s">
        <v>89</v>
      </c>
      <c r="B90" s="28">
        <v>77</v>
      </c>
      <c r="C90" s="27"/>
      <c r="D90" s="9" t="s">
        <v>7</v>
      </c>
      <c r="E90" s="1"/>
      <c r="F90" s="1"/>
      <c r="G90" s="1"/>
    </row>
    <row r="91" spans="1:7">
      <c r="A91" s="24" t="s">
        <v>339</v>
      </c>
      <c r="B91" s="28">
        <v>80</v>
      </c>
      <c r="C91" s="27"/>
      <c r="D91" s="9" t="s">
        <v>7</v>
      </c>
      <c r="E91" s="1"/>
      <c r="F91" s="1"/>
      <c r="G91" s="1"/>
    </row>
    <row r="92" spans="1:7">
      <c r="A92" s="24" t="s">
        <v>340</v>
      </c>
      <c r="B92" s="28">
        <v>80</v>
      </c>
      <c r="C92" s="27"/>
      <c r="D92" s="9" t="s">
        <v>7</v>
      </c>
      <c r="E92" s="1"/>
      <c r="F92" s="1"/>
      <c r="G92" s="1"/>
    </row>
    <row r="93" spans="1:7">
      <c r="A93" s="24" t="s">
        <v>137</v>
      </c>
      <c r="B93" s="28">
        <v>15</v>
      </c>
      <c r="C93" s="27"/>
      <c r="D93" s="9" t="s">
        <v>7</v>
      </c>
      <c r="E93" s="1"/>
      <c r="F93" s="1"/>
      <c r="G93" s="1"/>
    </row>
    <row r="94" spans="1:7">
      <c r="A94" s="24" t="s">
        <v>341</v>
      </c>
      <c r="B94" s="28">
        <v>937</v>
      </c>
      <c r="C94" s="27"/>
      <c r="D94" s="9" t="s">
        <v>62</v>
      </c>
      <c r="E94" s="1"/>
      <c r="F94" s="1"/>
      <c r="G94" s="1"/>
    </row>
    <row r="95" spans="1:7">
      <c r="A95" s="24" t="s">
        <v>342</v>
      </c>
      <c r="B95" s="28">
        <v>937</v>
      </c>
      <c r="C95" s="27"/>
      <c r="D95" s="9" t="s">
        <v>62</v>
      </c>
      <c r="E95" s="1"/>
      <c r="F95" s="1"/>
      <c r="G95" s="1"/>
    </row>
    <row r="96" spans="1:7">
      <c r="A96" s="24"/>
      <c r="B96" s="28"/>
      <c r="C96" s="27"/>
      <c r="F96" s="1"/>
      <c r="G96" s="1"/>
    </row>
    <row r="97" spans="1:10">
      <c r="A97" s="400" t="s">
        <v>127</v>
      </c>
      <c r="B97" s="28"/>
      <c r="C97" s="27"/>
      <c r="D97" s="27"/>
      <c r="F97" s="1"/>
      <c r="G97" s="1"/>
    </row>
    <row r="98" spans="1:10">
      <c r="A98" s="389" t="s">
        <v>252</v>
      </c>
      <c r="B98" s="390">
        <v>0.17399999999999999</v>
      </c>
      <c r="C98" s="401"/>
      <c r="D98" s="392" t="s">
        <v>31</v>
      </c>
      <c r="F98" s="1"/>
      <c r="G98" s="1"/>
    </row>
    <row r="99" spans="1:10">
      <c r="A99" s="393" t="s">
        <v>253</v>
      </c>
      <c r="B99" s="402"/>
      <c r="C99" s="399">
        <v>8.3699999999999992</v>
      </c>
      <c r="D99" s="396" t="s">
        <v>49</v>
      </c>
      <c r="F99" s="1"/>
      <c r="G99" s="1"/>
    </row>
    <row r="100" spans="1:10">
      <c r="A100" s="389" t="s">
        <v>254</v>
      </c>
      <c r="B100" s="390">
        <v>0.13100000000000001</v>
      </c>
      <c r="C100" s="398"/>
      <c r="D100" s="392" t="s">
        <v>31</v>
      </c>
    </row>
    <row r="101" spans="1:10">
      <c r="A101" s="393" t="s">
        <v>255</v>
      </c>
      <c r="B101" s="394"/>
      <c r="C101" s="399">
        <v>7.06</v>
      </c>
      <c r="D101" s="396" t="s">
        <v>49</v>
      </c>
    </row>
    <row r="102" spans="1:10">
      <c r="A102" s="389" t="s">
        <v>256</v>
      </c>
      <c r="B102" s="390">
        <v>0.123</v>
      </c>
      <c r="C102" s="398"/>
      <c r="D102" s="392" t="s">
        <v>31</v>
      </c>
    </row>
    <row r="103" spans="1:10">
      <c r="A103" s="393" t="s">
        <v>257</v>
      </c>
      <c r="B103" s="394"/>
      <c r="C103" s="399">
        <v>6.17</v>
      </c>
      <c r="D103" s="396" t="s">
        <v>49</v>
      </c>
    </row>
    <row r="104" spans="1:10">
      <c r="A104" s="389" t="s">
        <v>258</v>
      </c>
      <c r="B104" s="390">
        <v>0.27500000000000002</v>
      </c>
      <c r="C104" s="398"/>
      <c r="D104" s="392" t="s">
        <v>31</v>
      </c>
    </row>
    <row r="105" spans="1:10">
      <c r="A105" s="393" t="s">
        <v>259</v>
      </c>
      <c r="B105" s="394"/>
      <c r="C105" s="399">
        <v>8.9700000000000006</v>
      </c>
      <c r="D105" s="396" t="s">
        <v>49</v>
      </c>
    </row>
    <row r="106" spans="1:10">
      <c r="A106" s="389" t="s">
        <v>277</v>
      </c>
      <c r="B106" s="390">
        <v>0.21099999999999999</v>
      </c>
      <c r="C106" s="397"/>
      <c r="D106" s="392" t="s">
        <v>31</v>
      </c>
    </row>
    <row r="107" spans="1:10">
      <c r="A107" s="393" t="s">
        <v>278</v>
      </c>
      <c r="B107" s="394"/>
      <c r="C107" s="395">
        <v>10.27</v>
      </c>
      <c r="D107" s="396" t="s">
        <v>49</v>
      </c>
    </row>
    <row r="108" spans="1:10">
      <c r="A108" s="389" t="s">
        <v>283</v>
      </c>
      <c r="B108" s="390">
        <v>0.20699999999999999</v>
      </c>
      <c r="C108" s="391"/>
      <c r="D108" s="392" t="s">
        <v>31</v>
      </c>
    </row>
    <row r="109" spans="1:10">
      <c r="A109" s="393" t="s">
        <v>284</v>
      </c>
      <c r="B109" s="394"/>
      <c r="C109" s="395">
        <v>8.6300000000000008</v>
      </c>
      <c r="D109" s="396" t="s">
        <v>49</v>
      </c>
    </row>
    <row r="110" spans="1:10">
      <c r="A110" s="389" t="s">
        <v>279</v>
      </c>
      <c r="B110" s="403">
        <v>0.16300000000000001</v>
      </c>
      <c r="C110" s="391"/>
      <c r="D110" s="392" t="s">
        <v>31</v>
      </c>
      <c r="J110" s="412"/>
    </row>
    <row r="111" spans="1:10">
      <c r="A111" s="393" t="s">
        <v>280</v>
      </c>
      <c r="B111" s="404"/>
      <c r="C111" s="395">
        <v>8.1300000000000008</v>
      </c>
      <c r="D111" s="396" t="s">
        <v>49</v>
      </c>
      <c r="J111" s="412"/>
    </row>
    <row r="112" spans="1:10">
      <c r="A112" s="389" t="s">
        <v>263</v>
      </c>
      <c r="B112" s="403">
        <v>0.31</v>
      </c>
      <c r="C112" s="391"/>
      <c r="D112" s="392" t="s">
        <v>31</v>
      </c>
      <c r="J112" s="412"/>
    </row>
    <row r="113" spans="1:10">
      <c r="A113" s="393" t="s">
        <v>264</v>
      </c>
      <c r="B113" s="404"/>
      <c r="C113" s="395">
        <v>9.1999999999999993</v>
      </c>
      <c r="D113" s="396" t="s">
        <v>49</v>
      </c>
      <c r="J113" s="412"/>
    </row>
    <row r="114" spans="1:10">
      <c r="A114" s="389" t="s">
        <v>281</v>
      </c>
      <c r="B114" s="403">
        <v>0.26500000000000001</v>
      </c>
      <c r="C114" s="391"/>
      <c r="D114" s="392" t="s">
        <v>31</v>
      </c>
      <c r="J114" s="412"/>
    </row>
    <row r="115" spans="1:10">
      <c r="A115" s="393" t="s">
        <v>282</v>
      </c>
      <c r="B115" s="404"/>
      <c r="C115" s="395">
        <v>6.83</v>
      </c>
      <c r="D115" s="396" t="s">
        <v>49</v>
      </c>
      <c r="J115" s="412"/>
    </row>
    <row r="116" spans="1:10">
      <c r="A116" s="389" t="s">
        <v>285</v>
      </c>
      <c r="B116" s="403">
        <v>0.249</v>
      </c>
      <c r="C116" s="391"/>
      <c r="D116" s="392" t="s">
        <v>31</v>
      </c>
    </row>
    <row r="117" spans="1:10">
      <c r="A117" s="405" t="s">
        <v>286</v>
      </c>
      <c r="B117" s="406"/>
      <c r="C117" s="407">
        <v>8.43</v>
      </c>
      <c r="D117" s="396" t="s">
        <v>49</v>
      </c>
    </row>
    <row r="118" spans="1:10">
      <c r="A118" s="389" t="s">
        <v>273</v>
      </c>
      <c r="B118" s="390">
        <v>0.26400000000000001</v>
      </c>
      <c r="C118" s="391"/>
      <c r="D118" s="392" t="s">
        <v>31</v>
      </c>
    </row>
    <row r="119" spans="1:10">
      <c r="A119" s="393" t="s">
        <v>274</v>
      </c>
      <c r="B119" s="394"/>
      <c r="C119" s="395">
        <v>6.33</v>
      </c>
      <c r="D119" s="396" t="s">
        <v>49</v>
      </c>
    </row>
    <row r="120" spans="1:10">
      <c r="A120" s="408" t="s">
        <v>275</v>
      </c>
      <c r="B120" s="409">
        <v>0.3</v>
      </c>
      <c r="C120" s="410"/>
      <c r="D120" s="392" t="s">
        <v>31</v>
      </c>
    </row>
    <row r="121" spans="1:10">
      <c r="A121" s="405" t="s">
        <v>276</v>
      </c>
      <c r="B121" s="406"/>
      <c r="C121" s="407">
        <v>7.6</v>
      </c>
      <c r="D121" s="396" t="s">
        <v>49</v>
      </c>
    </row>
    <row r="122" spans="1:10">
      <c r="A122" s="408" t="s">
        <v>271</v>
      </c>
      <c r="B122" s="409">
        <v>0.252</v>
      </c>
      <c r="C122" s="410"/>
      <c r="D122" s="392" t="s">
        <v>31</v>
      </c>
    </row>
    <row r="123" spans="1:10">
      <c r="A123" s="405" t="s">
        <v>272</v>
      </c>
      <c r="B123" s="406"/>
      <c r="C123" s="407">
        <v>5.37</v>
      </c>
      <c r="D123" s="396" t="s">
        <v>49</v>
      </c>
    </row>
    <row r="124" spans="1:10">
      <c r="A124" s="408" t="s">
        <v>270</v>
      </c>
      <c r="B124" s="409">
        <v>0.248</v>
      </c>
      <c r="C124" s="410"/>
      <c r="D124" s="392" t="s">
        <v>31</v>
      </c>
    </row>
    <row r="125" spans="1:10">
      <c r="A125" s="405" t="s">
        <v>269</v>
      </c>
      <c r="B125" s="406"/>
      <c r="C125" s="407">
        <v>5.57</v>
      </c>
      <c r="D125" s="411" t="s">
        <v>49</v>
      </c>
    </row>
    <row r="126" spans="1:10">
      <c r="A126" s="408" t="s">
        <v>265</v>
      </c>
      <c r="B126" s="409">
        <v>0.33600000000000002</v>
      </c>
      <c r="C126" s="410"/>
      <c r="D126" s="392" t="s">
        <v>31</v>
      </c>
    </row>
    <row r="127" spans="1:10">
      <c r="A127" s="405" t="s">
        <v>266</v>
      </c>
      <c r="B127" s="406"/>
      <c r="C127" s="407">
        <v>7.47</v>
      </c>
      <c r="D127" s="396" t="s">
        <v>49</v>
      </c>
    </row>
    <row r="128" spans="1:10">
      <c r="A128" s="408" t="s">
        <v>267</v>
      </c>
      <c r="B128" s="409">
        <v>0.32</v>
      </c>
      <c r="C128" s="410"/>
      <c r="D128" s="392" t="s">
        <v>31</v>
      </c>
    </row>
    <row r="129" spans="1:4">
      <c r="A129" s="405" t="s">
        <v>268</v>
      </c>
      <c r="B129" s="406"/>
      <c r="C129" s="407">
        <v>7.73</v>
      </c>
      <c r="D129" s="411" t="s">
        <v>49</v>
      </c>
    </row>
    <row r="130" spans="1:4">
      <c r="D130" s="34"/>
    </row>
    <row r="131" spans="1:4">
      <c r="D131" s="34"/>
    </row>
    <row r="132" spans="1:4">
      <c r="D132" s="34"/>
    </row>
    <row r="133" spans="1:4">
      <c r="D133" s="34"/>
    </row>
    <row r="134" spans="1:4">
      <c r="D134" s="34"/>
    </row>
    <row r="135" spans="1:4">
      <c r="D135" s="34"/>
    </row>
    <row r="136" spans="1:4">
      <c r="D136" s="34"/>
    </row>
    <row r="137" spans="1:4">
      <c r="D137" s="34"/>
    </row>
    <row r="138" spans="1:4">
      <c r="D138" s="34"/>
    </row>
    <row r="139" spans="1:4">
      <c r="D139" s="34"/>
    </row>
  </sheetData>
  <sheetProtection formatCells="0" formatColumns="0" formatRows="0" insertColumns="0" insertRows="0" insertHyperlinks="0" deleteColumns="0" deleteRows="0"/>
  <phoneticPr fontId="0" type="noConversion"/>
  <printOptions gridLines="1"/>
  <pageMargins left="0.75" right="0.75" top="1" bottom="1" header="0.5" footer="0.5"/>
  <pageSetup orientation="landscape" horizontalDpi="4294967293"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workbookViewId="0">
      <selection activeCell="E15" sqref="E15"/>
    </sheetView>
  </sheetViews>
  <sheetFormatPr defaultRowHeight="12.75"/>
  <cols>
    <col min="1" max="1" width="15.7109375" customWidth="1"/>
    <col min="2" max="2" width="10" customWidth="1"/>
    <col min="3" max="3" width="12.28515625" customWidth="1"/>
    <col min="4" max="4" width="8" customWidth="1"/>
    <col min="5" max="5" width="10.28515625" customWidth="1"/>
    <col min="6" max="6" width="13.140625" customWidth="1"/>
    <col min="7" max="7" width="18.42578125" customWidth="1"/>
    <col min="8" max="8" width="14.140625" customWidth="1"/>
  </cols>
  <sheetData>
    <row r="1" spans="1:16" s="1" customFormat="1" ht="20.25" customHeight="1">
      <c r="A1"/>
      <c r="B1"/>
      <c r="C1"/>
      <c r="D1"/>
      <c r="E1"/>
      <c r="F1"/>
      <c r="G1"/>
      <c r="H1"/>
      <c r="I1" s="11"/>
      <c r="J1" s="11"/>
      <c r="K1" s="5"/>
      <c r="L1" s="5"/>
      <c r="M1" s="5"/>
      <c r="N1" s="5"/>
      <c r="O1" s="5"/>
      <c r="P1" s="5"/>
    </row>
    <row r="2" spans="1:16" s="1" customFormat="1" ht="6.75" customHeight="1">
      <c r="A2"/>
      <c r="B2"/>
      <c r="C2"/>
      <c r="D2"/>
      <c r="E2"/>
      <c r="F2"/>
      <c r="G2"/>
      <c r="H2"/>
      <c r="I2" s="5"/>
      <c r="J2" s="5"/>
      <c r="K2" s="5"/>
      <c r="L2" s="5"/>
      <c r="M2" s="5"/>
      <c r="N2" s="5"/>
      <c r="O2" s="5"/>
      <c r="P2" s="5"/>
    </row>
    <row r="3" spans="1:16" s="1" customFormat="1" ht="6.75" customHeight="1">
      <c r="A3"/>
      <c r="B3"/>
      <c r="C3"/>
      <c r="D3"/>
      <c r="E3"/>
      <c r="F3"/>
      <c r="G3"/>
      <c r="H3"/>
      <c r="I3" s="5"/>
      <c r="J3" s="5"/>
      <c r="K3" s="5"/>
      <c r="L3" s="5"/>
      <c r="M3" s="5"/>
      <c r="N3" s="5"/>
      <c r="O3" s="5"/>
      <c r="P3" s="5"/>
    </row>
    <row r="4" spans="1:16" s="1" customFormat="1">
      <c r="A4"/>
      <c r="B4"/>
      <c r="C4"/>
      <c r="D4"/>
      <c r="E4"/>
      <c r="F4"/>
      <c r="G4"/>
      <c r="H4"/>
      <c r="I4" s="5"/>
      <c r="J4" s="5"/>
      <c r="K4" s="5"/>
      <c r="L4" s="5"/>
      <c r="M4" s="5"/>
      <c r="N4" s="5"/>
      <c r="O4" s="5"/>
      <c r="P4" s="5"/>
    </row>
    <row r="5" spans="1:16" s="1" customFormat="1">
      <c r="A5"/>
      <c r="B5"/>
      <c r="C5"/>
      <c r="D5"/>
      <c r="E5"/>
      <c r="F5"/>
      <c r="G5"/>
      <c r="H5"/>
      <c r="I5" s="5"/>
      <c r="J5" s="5"/>
      <c r="K5" s="5"/>
      <c r="L5" s="5"/>
      <c r="M5" s="5"/>
      <c r="N5" s="5"/>
      <c r="O5" s="5"/>
      <c r="P5" s="5"/>
    </row>
  </sheetData>
  <phoneticPr fontId="0"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workbookViewId="0">
      <selection activeCell="G28" sqref="G28"/>
    </sheetView>
  </sheetViews>
  <sheetFormatPr defaultRowHeight="12.75"/>
  <cols>
    <col min="1" max="2" width="9.140625" style="287"/>
    <col min="3" max="3" width="11.7109375" style="287" customWidth="1"/>
    <col min="4" max="4" width="8.7109375" style="287" customWidth="1"/>
    <col min="5" max="5" width="18" style="287" customWidth="1"/>
    <col min="6" max="6" width="15.42578125" style="288" customWidth="1"/>
    <col min="7" max="7" width="16.28515625" style="288" customWidth="1"/>
    <col min="8" max="16384" width="9.140625" style="287"/>
  </cols>
  <sheetData>
    <row r="1" spans="1:7" ht="13.5" thickBot="1">
      <c r="A1" s="293"/>
      <c r="B1" s="294"/>
      <c r="C1" s="294"/>
      <c r="D1" s="294"/>
      <c r="E1" s="294"/>
      <c r="F1" s="414" t="s">
        <v>304</v>
      </c>
      <c r="G1" s="415">
        <v>43910</v>
      </c>
    </row>
    <row r="2" spans="1:7" ht="23.25" customHeight="1">
      <c r="A2" s="459" t="s">
        <v>261</v>
      </c>
      <c r="B2" s="460"/>
      <c r="C2" s="460"/>
      <c r="D2" s="460"/>
      <c r="E2" s="460"/>
      <c r="F2" s="460"/>
      <c r="G2" s="461"/>
    </row>
    <row r="3" spans="1:7">
      <c r="A3" s="459"/>
      <c r="B3" s="460"/>
      <c r="C3" s="460"/>
      <c r="D3" s="460"/>
      <c r="E3" s="460"/>
      <c r="F3" s="460"/>
      <c r="G3" s="461"/>
    </row>
    <row r="4" spans="1:7">
      <c r="A4" s="353"/>
      <c r="B4" s="290"/>
      <c r="C4" s="290"/>
      <c r="D4" s="290"/>
      <c r="E4" s="290"/>
      <c r="F4" s="292"/>
      <c r="G4" s="305"/>
    </row>
    <row r="5" spans="1:7">
      <c r="A5" s="353"/>
      <c r="B5" s="290"/>
      <c r="C5" s="290"/>
      <c r="D5" s="290"/>
      <c r="E5" s="290"/>
      <c r="F5" s="292"/>
      <c r="G5" s="305"/>
    </row>
    <row r="6" spans="1:7" ht="13.5" thickBot="1">
      <c r="A6" s="354" t="s">
        <v>3</v>
      </c>
      <c r="B6" s="357" t="s">
        <v>343</v>
      </c>
      <c r="C6" s="290"/>
      <c r="D6" s="290"/>
      <c r="E6" s="289" t="s">
        <v>51</v>
      </c>
      <c r="F6" s="462" t="s">
        <v>250</v>
      </c>
      <c r="G6" s="463"/>
    </row>
    <row r="7" spans="1:7">
      <c r="A7" s="353"/>
      <c r="B7" s="290"/>
      <c r="C7" s="290"/>
      <c r="D7" s="290"/>
      <c r="E7" s="290"/>
      <c r="F7" s="292"/>
      <c r="G7" s="305"/>
    </row>
    <row r="8" spans="1:7">
      <c r="A8" s="353"/>
      <c r="B8" s="290"/>
      <c r="C8" s="290"/>
      <c r="D8" s="290"/>
      <c r="E8" s="290"/>
      <c r="F8" s="292"/>
      <c r="G8" s="305"/>
    </row>
    <row r="9" spans="1:7" ht="13.5" thickBot="1">
      <c r="A9" s="355" t="s">
        <v>119</v>
      </c>
      <c r="B9" s="290"/>
      <c r="C9" s="352">
        <v>43891</v>
      </c>
      <c r="D9" s="291" t="s">
        <v>106</v>
      </c>
      <c r="E9" s="352">
        <v>43897</v>
      </c>
      <c r="F9" s="292"/>
      <c r="G9" s="305"/>
    </row>
    <row r="10" spans="1:7">
      <c r="A10" s="293"/>
      <c r="B10" s="294"/>
      <c r="C10" s="295"/>
      <c r="D10" s="296"/>
      <c r="E10" s="295" t="s">
        <v>350</v>
      </c>
      <c r="F10" s="297"/>
      <c r="G10" s="298"/>
    </row>
    <row r="11" spans="1:7">
      <c r="A11" s="299" t="s">
        <v>103</v>
      </c>
      <c r="B11" s="300"/>
      <c r="C11" s="300"/>
      <c r="D11" s="300"/>
      <c r="E11" s="300"/>
      <c r="F11" s="292"/>
      <c r="G11" s="301">
        <v>250000</v>
      </c>
    </row>
    <row r="12" spans="1:7">
      <c r="A12" s="302"/>
      <c r="B12" s="303"/>
      <c r="C12" s="303"/>
      <c r="D12" s="303"/>
      <c r="E12" s="303"/>
      <c r="F12" s="304"/>
      <c r="G12" s="305"/>
    </row>
    <row r="13" spans="1:7">
      <c r="A13" s="302" t="s">
        <v>101</v>
      </c>
      <c r="B13" s="303"/>
      <c r="C13" s="303"/>
      <c r="D13" s="303"/>
      <c r="E13" s="303"/>
      <c r="F13" s="306">
        <f>'Daily Summary'!C18</f>
        <v>0</v>
      </c>
      <c r="G13" s="307"/>
    </row>
    <row r="14" spans="1:7">
      <c r="A14" s="302" t="s">
        <v>312</v>
      </c>
      <c r="B14" s="303"/>
      <c r="C14" s="303"/>
      <c r="D14" s="303"/>
      <c r="E14" s="303"/>
      <c r="F14" s="306">
        <f>'Daily Summary'!D18</f>
        <v>0</v>
      </c>
      <c r="G14" s="307"/>
    </row>
    <row r="15" spans="1:7">
      <c r="A15" s="302" t="s">
        <v>182</v>
      </c>
      <c r="B15" s="303"/>
      <c r="C15" s="303"/>
      <c r="D15" s="303"/>
      <c r="E15" s="303"/>
      <c r="F15" s="306">
        <f>'Daily Summary'!E18</f>
        <v>0</v>
      </c>
      <c r="G15" s="305"/>
    </row>
    <row r="16" spans="1:7">
      <c r="A16" s="302" t="s">
        <v>105</v>
      </c>
      <c r="B16" s="303"/>
      <c r="C16" s="303"/>
      <c r="D16" s="303"/>
      <c r="E16" s="303"/>
      <c r="F16" s="306">
        <f>'Daily Summary'!F18</f>
        <v>0</v>
      </c>
      <c r="G16" s="307"/>
    </row>
    <row r="17" spans="1:7">
      <c r="A17" s="302" t="s">
        <v>102</v>
      </c>
      <c r="B17" s="303"/>
      <c r="C17" s="303"/>
      <c r="D17" s="303"/>
      <c r="E17" s="303"/>
      <c r="F17" s="306">
        <f>'Daily Summary'!G18</f>
        <v>0</v>
      </c>
      <c r="G17" s="307"/>
    </row>
    <row r="18" spans="1:7">
      <c r="A18" s="302" t="s">
        <v>229</v>
      </c>
      <c r="B18" s="303"/>
      <c r="C18" s="303"/>
      <c r="D18" s="303"/>
      <c r="E18" s="303"/>
      <c r="F18" s="306">
        <f>'Daily Summary'!H18</f>
        <v>0</v>
      </c>
      <c r="G18" s="305"/>
    </row>
    <row r="19" spans="1:7">
      <c r="A19" s="302" t="s">
        <v>104</v>
      </c>
      <c r="B19" s="303"/>
      <c r="C19" s="303"/>
      <c r="D19" s="303"/>
      <c r="E19" s="303"/>
      <c r="F19" s="306">
        <f>'Daily Summary'!I18</f>
        <v>0</v>
      </c>
      <c r="G19" s="307"/>
    </row>
    <row r="20" spans="1:7">
      <c r="A20" s="356" t="s">
        <v>134</v>
      </c>
      <c r="B20" s="308"/>
      <c r="C20" s="308"/>
      <c r="D20" s="308"/>
      <c r="E20" s="308"/>
      <c r="F20" s="309">
        <f>SUM(F13:F19)</f>
        <v>0</v>
      </c>
      <c r="G20" s="307"/>
    </row>
    <row r="21" spans="1:7">
      <c r="A21" s="302"/>
      <c r="B21" s="303"/>
      <c r="C21" s="303"/>
      <c r="D21" s="303"/>
      <c r="E21" s="303"/>
      <c r="F21" s="306"/>
      <c r="G21" s="307"/>
    </row>
    <row r="22" spans="1:7">
      <c r="A22" s="302" t="s">
        <v>212</v>
      </c>
      <c r="B22" s="303"/>
      <c r="C22" s="303"/>
      <c r="D22" s="303"/>
      <c r="E22" s="303"/>
      <c r="F22" s="306">
        <f>'Daily Summary'!K18</f>
        <v>0</v>
      </c>
      <c r="G22" s="305"/>
    </row>
    <row r="23" spans="1:7">
      <c r="A23" s="302" t="s">
        <v>213</v>
      </c>
      <c r="B23" s="303"/>
      <c r="C23" s="303"/>
      <c r="D23" s="303"/>
      <c r="E23" s="303"/>
      <c r="F23" s="306">
        <f>'Daily Summary'!L18</f>
        <v>0</v>
      </c>
      <c r="G23" s="307"/>
    </row>
    <row r="24" spans="1:7">
      <c r="A24" s="310" t="s">
        <v>214</v>
      </c>
      <c r="B24" s="300"/>
      <c r="C24" s="300"/>
      <c r="D24" s="300"/>
      <c r="E24" s="300"/>
      <c r="F24" s="306">
        <f>'Daily Summary'!M18</f>
        <v>0</v>
      </c>
      <c r="G24" s="311"/>
    </row>
    <row r="25" spans="1:7">
      <c r="A25" s="310" t="s">
        <v>215</v>
      </c>
      <c r="B25" s="300"/>
      <c r="C25" s="300"/>
      <c r="D25" s="300"/>
      <c r="E25" s="300"/>
      <c r="F25" s="312">
        <f>'Daily Summary'!N18</f>
        <v>0</v>
      </c>
      <c r="G25" s="311"/>
    </row>
    <row r="26" spans="1:7">
      <c r="A26" s="310" t="s">
        <v>216</v>
      </c>
      <c r="B26" s="300"/>
      <c r="C26" s="300"/>
      <c r="D26" s="300"/>
      <c r="E26" s="300"/>
      <c r="F26" s="312">
        <f>'Daily Summary'!O18</f>
        <v>0</v>
      </c>
      <c r="G26" s="311"/>
    </row>
    <row r="27" spans="1:7" s="316" customFormat="1">
      <c r="A27" s="313" t="s">
        <v>217</v>
      </c>
      <c r="B27" s="314"/>
      <c r="C27" s="314"/>
      <c r="D27" s="314"/>
      <c r="E27" s="314"/>
      <c r="F27" s="306">
        <f>'Daily Summary'!P18</f>
        <v>0</v>
      </c>
      <c r="G27" s="315"/>
    </row>
    <row r="28" spans="1:7" s="316" customFormat="1">
      <c r="A28" s="313" t="s">
        <v>218</v>
      </c>
      <c r="B28" s="314"/>
      <c r="C28" s="314"/>
      <c r="D28" s="314"/>
      <c r="E28" s="314"/>
      <c r="F28" s="306">
        <f>'Daily Summary'!Q18</f>
        <v>0</v>
      </c>
      <c r="G28" s="315"/>
    </row>
    <row r="29" spans="1:7" s="321" customFormat="1">
      <c r="A29" s="317" t="s">
        <v>219</v>
      </c>
      <c r="B29" s="318"/>
      <c r="C29" s="318"/>
      <c r="D29" s="318"/>
      <c r="E29" s="318"/>
      <c r="F29" s="319">
        <f>'Daily Summary'!R18</f>
        <v>0</v>
      </c>
      <c r="G29" s="320"/>
    </row>
    <row r="30" spans="1:7">
      <c r="A30" s="356" t="s">
        <v>133</v>
      </c>
      <c r="B30" s="308"/>
      <c r="C30" s="308"/>
      <c r="D30" s="308"/>
      <c r="E30" s="308"/>
      <c r="F30" s="309">
        <f>SUM(F22:F29)</f>
        <v>0</v>
      </c>
      <c r="G30" s="307"/>
    </row>
    <row r="31" spans="1:7">
      <c r="A31" s="302"/>
      <c r="B31" s="303"/>
      <c r="C31" s="303"/>
      <c r="D31" s="303"/>
      <c r="E31" s="303"/>
      <c r="F31" s="306"/>
      <c r="G31" s="307"/>
    </row>
    <row r="32" spans="1:7">
      <c r="A32" s="322" t="s">
        <v>142</v>
      </c>
      <c r="B32" s="323"/>
      <c r="C32" s="323"/>
      <c r="D32" s="323"/>
      <c r="E32" s="323"/>
      <c r="F32" s="324"/>
      <c r="G32" s="325">
        <f>F20+F30</f>
        <v>0</v>
      </c>
    </row>
    <row r="33" spans="1:7" ht="13.5" thickBot="1">
      <c r="A33" s="326" t="s">
        <v>141</v>
      </c>
      <c r="B33" s="327"/>
      <c r="C33" s="327"/>
      <c r="D33" s="327"/>
      <c r="E33" s="327"/>
      <c r="F33" s="328"/>
      <c r="G33" s="329">
        <f>G11-F30</f>
        <v>250000</v>
      </c>
    </row>
    <row r="34" spans="1:7">
      <c r="A34" s="353"/>
      <c r="B34" s="290"/>
      <c r="C34" s="290"/>
      <c r="D34" s="290"/>
      <c r="E34" s="290"/>
      <c r="F34" s="292"/>
      <c r="G34" s="305"/>
    </row>
    <row r="35" spans="1:7" ht="13.5" thickBot="1">
      <c r="A35" s="355" t="s">
        <v>118</v>
      </c>
      <c r="B35" s="290"/>
      <c r="C35" s="290"/>
      <c r="D35" s="290"/>
      <c r="E35" s="290"/>
      <c r="F35" s="292"/>
      <c r="G35" s="305"/>
    </row>
    <row r="36" spans="1:7">
      <c r="A36" s="330" t="s">
        <v>140</v>
      </c>
      <c r="B36" s="331"/>
      <c r="C36" s="331"/>
      <c r="D36" s="331"/>
      <c r="E36" s="331"/>
      <c r="F36" s="332">
        <f>SUM(F30)</f>
        <v>0</v>
      </c>
      <c r="G36" s="298"/>
    </row>
    <row r="37" spans="1:7">
      <c r="A37" s="302" t="s">
        <v>121</v>
      </c>
      <c r="B37" s="303"/>
      <c r="C37" s="303"/>
      <c r="D37" s="303"/>
      <c r="E37" s="303"/>
      <c r="F37" s="333">
        <v>7</v>
      </c>
      <c r="G37" s="305"/>
    </row>
    <row r="38" spans="1:7">
      <c r="A38" s="302" t="s">
        <v>134</v>
      </c>
      <c r="B38" s="303"/>
      <c r="C38" s="303"/>
      <c r="D38" s="303"/>
      <c r="E38" s="303"/>
      <c r="F38" s="334">
        <f>F20</f>
        <v>0</v>
      </c>
      <c r="G38" s="307"/>
    </row>
    <row r="39" spans="1:7">
      <c r="A39" s="335" t="s">
        <v>144</v>
      </c>
      <c r="B39" s="323"/>
      <c r="C39" s="323"/>
      <c r="D39" s="323"/>
      <c r="E39" s="323"/>
      <c r="F39" s="336">
        <v>7</v>
      </c>
      <c r="G39" s="337"/>
    </row>
    <row r="40" spans="1:7">
      <c r="A40" s="335" t="s">
        <v>145</v>
      </c>
      <c r="B40" s="323"/>
      <c r="C40" s="323"/>
      <c r="D40" s="323"/>
      <c r="E40" s="323"/>
      <c r="F40" s="336">
        <v>7</v>
      </c>
      <c r="G40" s="337"/>
    </row>
    <row r="41" spans="1:7" ht="13.5" thickBot="1">
      <c r="A41" s="326" t="s">
        <v>143</v>
      </c>
      <c r="B41" s="327"/>
      <c r="C41" s="327"/>
      <c r="D41" s="327"/>
      <c r="E41" s="327"/>
      <c r="F41" s="328"/>
      <c r="G41" s="329">
        <f>F36/F37</f>
        <v>0</v>
      </c>
    </row>
    <row r="42" spans="1:7" ht="13.5" thickBot="1">
      <c r="A42" s="338" t="s">
        <v>230</v>
      </c>
      <c r="B42" s="339"/>
      <c r="C42" s="339"/>
      <c r="D42" s="339"/>
      <c r="E42" s="339"/>
      <c r="F42" s="340"/>
      <c r="G42" s="329">
        <f>F38/F39</f>
        <v>0</v>
      </c>
    </row>
    <row r="43" spans="1:7" ht="13.5" thickBot="1">
      <c r="A43" s="341" t="s">
        <v>231</v>
      </c>
      <c r="B43" s="342"/>
      <c r="C43" s="342"/>
      <c r="D43" s="342"/>
      <c r="E43" s="342"/>
      <c r="F43" s="343"/>
      <c r="G43" s="329">
        <f>(G41+G42)</f>
        <v>0</v>
      </c>
    </row>
    <row r="44" spans="1:7" ht="13.5" thickBot="1">
      <c r="A44" s="353"/>
      <c r="B44" s="290"/>
      <c r="C44" s="290"/>
      <c r="D44" s="290"/>
      <c r="E44" s="290"/>
      <c r="F44" s="292"/>
      <c r="G44" s="305"/>
    </row>
    <row r="45" spans="1:7">
      <c r="A45" s="344" t="s">
        <v>122</v>
      </c>
      <c r="B45" s="345"/>
      <c r="C45" s="345"/>
      <c r="D45" s="345"/>
      <c r="E45" s="345"/>
      <c r="F45" s="346"/>
      <c r="G45" s="347">
        <f>G43*F40</f>
        <v>0</v>
      </c>
    </row>
    <row r="46" spans="1:7" ht="13.5" thickBot="1">
      <c r="A46" s="348" t="s">
        <v>232</v>
      </c>
      <c r="B46" s="349"/>
      <c r="C46" s="349"/>
      <c r="D46" s="349"/>
      <c r="E46" s="349"/>
      <c r="F46" s="350"/>
      <c r="G46" s="351"/>
    </row>
  </sheetData>
  <mergeCells count="2">
    <mergeCell ref="A2:G3"/>
    <mergeCell ref="F6:G6"/>
  </mergeCells>
  <phoneticPr fontId="0" type="noConversion"/>
  <pageMargins left="0.7" right="0.7" top="0.75" bottom="0.75" header="0.3" footer="0.3"/>
  <pageSetup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showGridLines="0" topLeftCell="A2" workbookViewId="0">
      <selection activeCell="H16" sqref="H16"/>
    </sheetView>
  </sheetViews>
  <sheetFormatPr defaultRowHeight="12.75"/>
  <cols>
    <col min="1" max="1" width="6.140625" customWidth="1"/>
    <col min="2" max="2" width="5.42578125" customWidth="1"/>
    <col min="3" max="3" width="12.28515625" customWidth="1"/>
    <col min="4" max="5" width="12.85546875" customWidth="1"/>
    <col min="6" max="6" width="11.85546875" customWidth="1"/>
    <col min="7" max="8" width="11.5703125" customWidth="1"/>
    <col min="9" max="9" width="11" customWidth="1"/>
    <col min="10" max="10" width="10.42578125" customWidth="1"/>
    <col min="11" max="11" width="11" customWidth="1"/>
    <col min="12" max="13" width="12.140625" customWidth="1"/>
    <col min="14" max="15" width="13.5703125" customWidth="1"/>
    <col min="16" max="16" width="12.28515625" customWidth="1"/>
    <col min="17" max="18" width="13.28515625" customWidth="1"/>
    <col min="19" max="19" width="10.7109375" customWidth="1"/>
    <col min="20" max="20" width="10.42578125" customWidth="1"/>
  </cols>
  <sheetData>
    <row r="1" spans="1:20" ht="13.5" thickBot="1">
      <c r="A1" s="35" t="str">
        <f>Project_Summary!F6</f>
        <v>T/S Kevin McCormack</v>
      </c>
      <c r="B1" s="37"/>
      <c r="C1" s="36"/>
      <c r="D1" s="36"/>
      <c r="E1" s="36"/>
      <c r="F1" s="36"/>
      <c r="G1" s="36"/>
      <c r="H1" s="36"/>
      <c r="I1" s="36"/>
      <c r="J1" s="36"/>
      <c r="K1" s="37"/>
      <c r="L1" s="37"/>
      <c r="M1" s="37"/>
      <c r="N1" s="37"/>
      <c r="O1" s="37"/>
      <c r="P1" s="38" t="s">
        <v>120</v>
      </c>
      <c r="Q1" s="39"/>
      <c r="R1" s="39"/>
      <c r="S1" s="39"/>
      <c r="T1" s="40"/>
    </row>
    <row r="2" spans="1:20" ht="13.5" thickBot="1">
      <c r="A2" s="464" t="s">
        <v>96</v>
      </c>
      <c r="B2" s="465"/>
      <c r="C2" s="41">
        <f>Project_Summary!C9</f>
        <v>43891</v>
      </c>
      <c r="D2" s="42" t="s">
        <v>97</v>
      </c>
      <c r="E2" s="42"/>
      <c r="F2" s="43">
        <f>Project_Summary!E9</f>
        <v>43897</v>
      </c>
      <c r="G2" s="44"/>
      <c r="H2" s="44"/>
      <c r="I2" s="45"/>
      <c r="J2" s="46" t="s">
        <v>3</v>
      </c>
      <c r="K2" s="359" t="str">
        <f>Project_Summary!B6</f>
        <v>S20003</v>
      </c>
      <c r="L2" s="47"/>
      <c r="M2" s="47"/>
      <c r="N2" s="47"/>
      <c r="O2" s="47"/>
      <c r="P2" s="48" t="s">
        <v>66</v>
      </c>
      <c r="Q2" s="49">
        <f ca="1">NOW()</f>
        <v>44036.414572800924</v>
      </c>
      <c r="R2" s="49"/>
      <c r="S2" s="49"/>
      <c r="T2" s="50">
        <f ca="1">NOW()</f>
        <v>44036.414572800924</v>
      </c>
    </row>
    <row r="3" spans="1:20">
      <c r="A3" s="51"/>
      <c r="B3" s="52"/>
      <c r="C3" s="53"/>
      <c r="D3" s="53"/>
      <c r="E3" s="53"/>
      <c r="F3" s="53"/>
      <c r="G3" s="54"/>
      <c r="H3" s="54"/>
      <c r="I3" s="54"/>
      <c r="J3" s="55" t="s">
        <v>59</v>
      </c>
      <c r="K3" s="358">
        <f>Project_Summary!G11</f>
        <v>250000</v>
      </c>
      <c r="L3" s="56"/>
      <c r="M3" s="56"/>
      <c r="N3" s="56"/>
      <c r="O3" s="56"/>
      <c r="P3" s="57"/>
      <c r="Q3" s="57"/>
      <c r="R3" s="57"/>
      <c r="S3" s="57"/>
      <c r="T3" s="58"/>
    </row>
    <row r="4" spans="1:20">
      <c r="A4" s="51"/>
      <c r="B4" s="52"/>
      <c r="C4" s="53"/>
      <c r="D4" s="53"/>
      <c r="E4" s="53"/>
      <c r="F4" s="53"/>
      <c r="G4" s="54"/>
      <c r="H4" s="54"/>
      <c r="I4" s="54"/>
      <c r="J4" s="55" t="s">
        <v>95</v>
      </c>
      <c r="K4" s="358">
        <v>0</v>
      </c>
      <c r="L4" s="56"/>
      <c r="M4" s="56"/>
      <c r="N4" s="56"/>
      <c r="O4" s="56"/>
      <c r="P4" s="59"/>
      <c r="Q4" s="60"/>
      <c r="R4" s="60"/>
      <c r="S4" s="60"/>
      <c r="T4" s="61"/>
    </row>
    <row r="5" spans="1:20">
      <c r="A5" s="51"/>
      <c r="B5" s="52"/>
      <c r="C5" s="53"/>
      <c r="D5" s="53"/>
      <c r="E5" s="53"/>
      <c r="F5" s="53"/>
      <c r="G5" s="54"/>
      <c r="H5" s="54"/>
      <c r="I5" s="54"/>
      <c r="J5" s="55" t="s">
        <v>94</v>
      </c>
      <c r="K5" s="358">
        <f>SUM(S18)</f>
        <v>0</v>
      </c>
      <c r="L5" s="56"/>
      <c r="M5" s="56"/>
      <c r="N5" s="56"/>
      <c r="O5" s="56"/>
      <c r="P5" s="60"/>
      <c r="Q5" s="60"/>
      <c r="R5" s="60"/>
      <c r="S5" s="60"/>
      <c r="T5" s="61"/>
    </row>
    <row r="6" spans="1:20">
      <c r="A6" s="51"/>
      <c r="B6" s="52"/>
      <c r="C6" s="53"/>
      <c r="D6" s="53"/>
      <c r="E6" s="53"/>
      <c r="F6" s="53"/>
      <c r="G6" s="54"/>
      <c r="H6" s="54"/>
      <c r="I6" s="54"/>
      <c r="J6" s="55" t="s">
        <v>60</v>
      </c>
      <c r="K6" s="358">
        <f>K3-K4-K5</f>
        <v>250000</v>
      </c>
      <c r="L6" s="56"/>
      <c r="M6" s="56"/>
      <c r="N6" s="56"/>
      <c r="O6" s="56"/>
      <c r="P6" s="60"/>
      <c r="Q6" s="60"/>
      <c r="R6" s="60"/>
      <c r="S6" s="60"/>
      <c r="T6" s="61"/>
    </row>
    <row r="7" spans="1:20">
      <c r="A7" s="51"/>
      <c r="B7" s="62"/>
      <c r="C7" s="63"/>
      <c r="D7" s="63"/>
      <c r="E7" s="63"/>
      <c r="F7" s="63"/>
      <c r="G7" s="63"/>
      <c r="H7" s="63"/>
      <c r="I7" s="63"/>
      <c r="J7" s="63"/>
      <c r="K7" s="63"/>
      <c r="L7" s="63"/>
      <c r="M7" s="63"/>
      <c r="N7" s="63"/>
      <c r="O7" s="63"/>
      <c r="P7" s="63"/>
      <c r="Q7" s="63"/>
      <c r="R7" s="63"/>
      <c r="S7" s="63"/>
      <c r="T7" s="64"/>
    </row>
    <row r="8" spans="1:20">
      <c r="A8" s="65" t="s">
        <v>111</v>
      </c>
      <c r="B8" s="66" t="s">
        <v>61</v>
      </c>
      <c r="C8" s="67" t="s">
        <v>98</v>
      </c>
      <c r="D8" s="67" t="s">
        <v>98</v>
      </c>
      <c r="E8" s="67" t="s">
        <v>98</v>
      </c>
      <c r="F8" s="67" t="s">
        <v>98</v>
      </c>
      <c r="G8" s="67" t="s">
        <v>98</v>
      </c>
      <c r="H8" s="67" t="s">
        <v>98</v>
      </c>
      <c r="I8" s="67" t="s">
        <v>98</v>
      </c>
      <c r="J8" s="78" t="s">
        <v>2</v>
      </c>
      <c r="K8" s="67" t="s">
        <v>98</v>
      </c>
      <c r="L8" s="67" t="s">
        <v>98</v>
      </c>
      <c r="M8" s="67" t="s">
        <v>98</v>
      </c>
      <c r="N8" s="67" t="s">
        <v>210</v>
      </c>
      <c r="O8" s="67" t="s">
        <v>98</v>
      </c>
      <c r="P8" s="67" t="s">
        <v>178</v>
      </c>
      <c r="Q8" s="67" t="s">
        <v>177</v>
      </c>
      <c r="R8" s="67" t="s">
        <v>93</v>
      </c>
      <c r="S8" s="78" t="s">
        <v>2</v>
      </c>
      <c r="T8" s="82" t="s">
        <v>62</v>
      </c>
    </row>
    <row r="9" spans="1:20">
      <c r="A9" s="51"/>
      <c r="B9" s="68"/>
      <c r="C9" s="67" t="s">
        <v>63</v>
      </c>
      <c r="D9" s="67" t="s">
        <v>181</v>
      </c>
      <c r="E9" s="67" t="s">
        <v>180</v>
      </c>
      <c r="F9" s="67" t="s">
        <v>67</v>
      </c>
      <c r="G9" s="67" t="s">
        <v>0</v>
      </c>
      <c r="H9" s="67" t="s">
        <v>222</v>
      </c>
      <c r="I9" s="69" t="s">
        <v>91</v>
      </c>
      <c r="J9" s="79" t="s">
        <v>138</v>
      </c>
      <c r="K9" s="67" t="s">
        <v>99</v>
      </c>
      <c r="L9" s="67" t="s">
        <v>64</v>
      </c>
      <c r="M9" s="67" t="s">
        <v>179</v>
      </c>
      <c r="N9" s="67" t="s">
        <v>211</v>
      </c>
      <c r="O9" s="67" t="s">
        <v>209</v>
      </c>
      <c r="P9" s="67" t="s">
        <v>65</v>
      </c>
      <c r="Q9" s="67" t="s">
        <v>65</v>
      </c>
      <c r="R9" s="67" t="s">
        <v>65</v>
      </c>
      <c r="S9" s="78" t="s">
        <v>139</v>
      </c>
      <c r="T9" s="82" t="s">
        <v>65</v>
      </c>
    </row>
    <row r="10" spans="1:20">
      <c r="A10" s="51"/>
      <c r="B10" s="68"/>
      <c r="C10" s="70"/>
      <c r="D10" s="70"/>
      <c r="E10" s="70"/>
      <c r="F10" s="70"/>
      <c r="G10" s="70"/>
      <c r="H10" s="70"/>
      <c r="I10" s="70"/>
      <c r="J10" s="70"/>
      <c r="K10" s="70"/>
      <c r="L10" s="70"/>
      <c r="M10" s="70"/>
      <c r="N10" s="70"/>
      <c r="O10" s="70"/>
      <c r="P10" s="70"/>
      <c r="Q10" s="70"/>
      <c r="R10" s="70"/>
      <c r="S10" s="70"/>
      <c r="T10" s="96"/>
    </row>
    <row r="11" spans="1:20">
      <c r="A11" s="71" t="s">
        <v>107</v>
      </c>
      <c r="B11" s="360">
        <f>'day1'!B4</f>
        <v>43891</v>
      </c>
      <c r="C11" s="72">
        <f>'day1'!I27</f>
        <v>0</v>
      </c>
      <c r="D11" s="72">
        <f>'day1'!G37</f>
        <v>0</v>
      </c>
      <c r="E11" s="72">
        <f>'day1'!G47</f>
        <v>0</v>
      </c>
      <c r="F11" s="72">
        <f>'day1'!F57</f>
        <v>0</v>
      </c>
      <c r="G11" s="72">
        <f>'day1'!F67</f>
        <v>0</v>
      </c>
      <c r="H11" s="72">
        <f>'day1'!G74</f>
        <v>0</v>
      </c>
      <c r="I11" s="72">
        <f>'day1'!H85</f>
        <v>0</v>
      </c>
      <c r="J11" s="80">
        <f t="shared" ref="J11:J18" si="0">SUM(C11:I11)</f>
        <v>0</v>
      </c>
      <c r="K11" s="72">
        <f>'day1'!G95</f>
        <v>0</v>
      </c>
      <c r="L11" s="72">
        <f>'day1'!G112</f>
        <v>0</v>
      </c>
      <c r="M11" s="72">
        <f>'day1'!G121</f>
        <v>0</v>
      </c>
      <c r="N11" s="72">
        <f>'day1'!G130</f>
        <v>0</v>
      </c>
      <c r="O11" s="72">
        <f>'day1'!G139</f>
        <v>0</v>
      </c>
      <c r="P11" s="72">
        <f>'day1'!G146</f>
        <v>0</v>
      </c>
      <c r="Q11" s="72">
        <f>'day1'!G153</f>
        <v>0</v>
      </c>
      <c r="R11" s="72">
        <f>'day1'!G160</f>
        <v>0</v>
      </c>
      <c r="S11" s="80">
        <f>SUM(K11:R11)</f>
        <v>0</v>
      </c>
      <c r="T11" s="83">
        <f>SUM(J11+S11)</f>
        <v>0</v>
      </c>
    </row>
    <row r="12" spans="1:20">
      <c r="A12" s="71" t="s">
        <v>108</v>
      </c>
      <c r="B12" s="360">
        <f>'day2'!B4</f>
        <v>43892</v>
      </c>
      <c r="C12" s="72">
        <f>'day2'!I27</f>
        <v>0</v>
      </c>
      <c r="D12" s="72">
        <f>'day2'!G37</f>
        <v>0</v>
      </c>
      <c r="E12" s="72">
        <f>'day2'!G47</f>
        <v>0</v>
      </c>
      <c r="F12" s="72">
        <f>'day2'!F57</f>
        <v>0</v>
      </c>
      <c r="G12" s="72">
        <f>'day2'!F67</f>
        <v>0</v>
      </c>
      <c r="H12" s="72">
        <f>'day2'!G74</f>
        <v>0</v>
      </c>
      <c r="I12" s="72">
        <f>'day2'!H85</f>
        <v>0</v>
      </c>
      <c r="J12" s="80">
        <f t="shared" si="0"/>
        <v>0</v>
      </c>
      <c r="K12" s="72">
        <f>'day2'!G95</f>
        <v>0</v>
      </c>
      <c r="L12" s="72">
        <f>'day2'!G112</f>
        <v>0</v>
      </c>
      <c r="M12" s="72">
        <f>'day2'!G121</f>
        <v>0</v>
      </c>
      <c r="N12" s="72">
        <f>'day2'!G130</f>
        <v>0</v>
      </c>
      <c r="O12" s="72">
        <f>'day2'!G139</f>
        <v>0</v>
      </c>
      <c r="P12" s="72">
        <f>'day2'!G146</f>
        <v>0</v>
      </c>
      <c r="Q12" s="72">
        <f>'day2'!G153</f>
        <v>0</v>
      </c>
      <c r="R12" s="72">
        <f>'day2'!G160</f>
        <v>0</v>
      </c>
      <c r="S12" s="80">
        <f t="shared" ref="S12:S18" si="1">SUM(K12:R12)</f>
        <v>0</v>
      </c>
      <c r="T12" s="83">
        <f t="shared" ref="T12:T18" si="2">SUM(J12+S12)</f>
        <v>0</v>
      </c>
    </row>
    <row r="13" spans="1:20">
      <c r="A13" s="71" t="s">
        <v>109</v>
      </c>
      <c r="B13" s="360">
        <f>'day3'!B4</f>
        <v>43893</v>
      </c>
      <c r="C13" s="72">
        <f>'day3'!I27</f>
        <v>0</v>
      </c>
      <c r="D13" s="72">
        <f>'day3'!G37</f>
        <v>0</v>
      </c>
      <c r="E13" s="72">
        <f>'day3'!G47</f>
        <v>0</v>
      </c>
      <c r="F13" s="72">
        <f>'day3'!F57</f>
        <v>0</v>
      </c>
      <c r="G13" s="72">
        <f>'day3'!F67</f>
        <v>0</v>
      </c>
      <c r="H13" s="72">
        <f>'day3'!G74</f>
        <v>0</v>
      </c>
      <c r="I13" s="72">
        <f>'day3'!H85</f>
        <v>0</v>
      </c>
      <c r="J13" s="80">
        <f t="shared" si="0"/>
        <v>0</v>
      </c>
      <c r="K13" s="72">
        <f>'day3'!G95</f>
        <v>0</v>
      </c>
      <c r="L13" s="72">
        <f>'day3'!G112</f>
        <v>0</v>
      </c>
      <c r="M13" s="72">
        <f>'day3'!G121</f>
        <v>0</v>
      </c>
      <c r="N13" s="72">
        <f>'day3'!G130</f>
        <v>0</v>
      </c>
      <c r="O13" s="72">
        <f>'day3'!G139</f>
        <v>0</v>
      </c>
      <c r="P13" s="72">
        <f>'day3'!G146</f>
        <v>0</v>
      </c>
      <c r="Q13" s="72">
        <f>'day3'!G153</f>
        <v>0</v>
      </c>
      <c r="R13" s="72">
        <f>'day3'!G160</f>
        <v>0</v>
      </c>
      <c r="S13" s="80">
        <f t="shared" si="1"/>
        <v>0</v>
      </c>
      <c r="T13" s="83">
        <f t="shared" si="2"/>
        <v>0</v>
      </c>
    </row>
    <row r="14" spans="1:20">
      <c r="A14" s="71" t="s">
        <v>110</v>
      </c>
      <c r="B14" s="360">
        <f>'day4'!B4</f>
        <v>43894</v>
      </c>
      <c r="C14" s="72">
        <f>'day4'!I27</f>
        <v>0</v>
      </c>
      <c r="D14" s="72">
        <f>'day4'!G37</f>
        <v>0</v>
      </c>
      <c r="E14" s="72">
        <f>'day4'!G47</f>
        <v>0</v>
      </c>
      <c r="F14" s="72">
        <f>'day4'!F57</f>
        <v>0</v>
      </c>
      <c r="G14" s="72">
        <f>'day4'!F67</f>
        <v>0</v>
      </c>
      <c r="H14" s="72">
        <f>'day4'!G74</f>
        <v>0</v>
      </c>
      <c r="I14" s="72">
        <f>'day4'!H85</f>
        <v>0</v>
      </c>
      <c r="J14" s="80">
        <f t="shared" si="0"/>
        <v>0</v>
      </c>
      <c r="K14" s="72">
        <f>'day4'!G95</f>
        <v>0</v>
      </c>
      <c r="L14" s="72">
        <f>'day4'!G112</f>
        <v>0</v>
      </c>
      <c r="M14" s="72">
        <f>'day4'!G121</f>
        <v>0</v>
      </c>
      <c r="N14" s="72">
        <f>'day4'!G130</f>
        <v>0</v>
      </c>
      <c r="O14" s="72">
        <f>'day4'!G139</f>
        <v>0</v>
      </c>
      <c r="P14" s="72">
        <f>'day4'!G146</f>
        <v>0</v>
      </c>
      <c r="Q14" s="72">
        <f>'day4'!G153</f>
        <v>0</v>
      </c>
      <c r="R14" s="72">
        <f>'day4'!G160</f>
        <v>0</v>
      </c>
      <c r="S14" s="80">
        <f t="shared" si="1"/>
        <v>0</v>
      </c>
      <c r="T14" s="83">
        <f t="shared" si="2"/>
        <v>0</v>
      </c>
    </row>
    <row r="15" spans="1:20">
      <c r="A15" s="71" t="s">
        <v>112</v>
      </c>
      <c r="B15" s="360">
        <f>'day5'!B4</f>
        <v>43895</v>
      </c>
      <c r="C15" s="72">
        <f>'day5'!I27</f>
        <v>0</v>
      </c>
      <c r="D15" s="72">
        <f>'day5'!G37</f>
        <v>0</v>
      </c>
      <c r="E15" s="72">
        <f>'day5'!G47</f>
        <v>0</v>
      </c>
      <c r="F15" s="72">
        <f>'day5'!F57</f>
        <v>0</v>
      </c>
      <c r="G15" s="72">
        <f>'day5'!F67</f>
        <v>0</v>
      </c>
      <c r="H15" s="72">
        <f>'day5'!G74</f>
        <v>0</v>
      </c>
      <c r="I15" s="72">
        <f>'day5'!H85</f>
        <v>0</v>
      </c>
      <c r="J15" s="80">
        <f t="shared" si="0"/>
        <v>0</v>
      </c>
      <c r="K15" s="72">
        <f>'day5'!G95</f>
        <v>0</v>
      </c>
      <c r="L15" s="72">
        <f>'day5'!G112</f>
        <v>0</v>
      </c>
      <c r="M15" s="72">
        <f>'day5'!G121</f>
        <v>0</v>
      </c>
      <c r="N15" s="72">
        <f>'day5'!G130</f>
        <v>0</v>
      </c>
      <c r="O15" s="72">
        <f>'day5'!G139</f>
        <v>0</v>
      </c>
      <c r="P15" s="72">
        <f>'day5'!G146</f>
        <v>0</v>
      </c>
      <c r="Q15" s="72">
        <f>'day5'!G153</f>
        <v>0</v>
      </c>
      <c r="R15" s="72">
        <f>'day5'!G160</f>
        <v>0</v>
      </c>
      <c r="S15" s="80">
        <f t="shared" si="1"/>
        <v>0</v>
      </c>
      <c r="T15" s="83">
        <f t="shared" si="2"/>
        <v>0</v>
      </c>
    </row>
    <row r="16" spans="1:20">
      <c r="A16" s="71" t="s">
        <v>113</v>
      </c>
      <c r="B16" s="360">
        <f>'day6'!B4</f>
        <v>43896</v>
      </c>
      <c r="C16" s="72">
        <f>'day6'!I27</f>
        <v>0</v>
      </c>
      <c r="D16" s="72">
        <f>'day6'!G37</f>
        <v>0</v>
      </c>
      <c r="E16" s="72">
        <f>'day6'!G47</f>
        <v>0</v>
      </c>
      <c r="F16" s="72">
        <f>'day6'!F57</f>
        <v>0</v>
      </c>
      <c r="G16" s="72">
        <f>'day6'!F67</f>
        <v>0</v>
      </c>
      <c r="H16" s="72">
        <f>'day6'!G74</f>
        <v>0</v>
      </c>
      <c r="I16" s="72">
        <f>'day6'!H85</f>
        <v>0</v>
      </c>
      <c r="J16" s="80">
        <f t="shared" si="0"/>
        <v>0</v>
      </c>
      <c r="K16" s="72">
        <f>'day6'!G95</f>
        <v>0</v>
      </c>
      <c r="L16" s="72">
        <f>'day6'!G112</f>
        <v>0</v>
      </c>
      <c r="M16" s="72">
        <f>'day6'!G121</f>
        <v>0</v>
      </c>
      <c r="N16" s="72">
        <f>'day6'!G130</f>
        <v>0</v>
      </c>
      <c r="O16" s="72">
        <f>'day6'!G139</f>
        <v>0</v>
      </c>
      <c r="P16" s="72">
        <f>'day6'!G146</f>
        <v>0</v>
      </c>
      <c r="Q16" s="72">
        <f>'day6'!G153</f>
        <v>0</v>
      </c>
      <c r="R16" s="72">
        <f>'day6'!G160</f>
        <v>0</v>
      </c>
      <c r="S16" s="80">
        <f t="shared" si="1"/>
        <v>0</v>
      </c>
      <c r="T16" s="83">
        <f t="shared" si="2"/>
        <v>0</v>
      </c>
    </row>
    <row r="17" spans="1:20">
      <c r="A17" s="71" t="s">
        <v>114</v>
      </c>
      <c r="B17" s="360">
        <f>'day7'!B4</f>
        <v>43897</v>
      </c>
      <c r="C17" s="72">
        <f>'day7'!I27</f>
        <v>0</v>
      </c>
      <c r="D17" s="72">
        <f>'day7'!G37</f>
        <v>0</v>
      </c>
      <c r="E17" s="72">
        <f>'day7'!G47</f>
        <v>0</v>
      </c>
      <c r="F17" s="72">
        <f>'day7'!F57</f>
        <v>0</v>
      </c>
      <c r="G17" s="72">
        <f>'day7'!F67</f>
        <v>0</v>
      </c>
      <c r="H17" s="72">
        <f>'day7'!G74</f>
        <v>0</v>
      </c>
      <c r="I17" s="72">
        <f>'day7'!H85</f>
        <v>0</v>
      </c>
      <c r="J17" s="80">
        <f t="shared" si="0"/>
        <v>0</v>
      </c>
      <c r="K17" s="72">
        <f>'day7'!G95</f>
        <v>0</v>
      </c>
      <c r="L17" s="72">
        <f>'day7'!G112</f>
        <v>0</v>
      </c>
      <c r="M17" s="72">
        <f>'day7'!G121</f>
        <v>0</v>
      </c>
      <c r="N17" s="72">
        <f>'day7'!G130</f>
        <v>0</v>
      </c>
      <c r="O17" s="72">
        <f>'day7'!G139</f>
        <v>0</v>
      </c>
      <c r="P17" s="72">
        <f>'day7'!G146</f>
        <v>0</v>
      </c>
      <c r="Q17" s="72">
        <f>'day7'!G153</f>
        <v>0</v>
      </c>
      <c r="R17" s="72">
        <f>'day7'!G160</f>
        <v>0</v>
      </c>
      <c r="S17" s="80">
        <f t="shared" si="1"/>
        <v>0</v>
      </c>
      <c r="T17" s="83">
        <f t="shared" si="2"/>
        <v>0</v>
      </c>
    </row>
    <row r="18" spans="1:20" ht="13.5" thickBot="1">
      <c r="A18" s="73"/>
      <c r="B18" s="74" t="s">
        <v>100</v>
      </c>
      <c r="C18" s="75">
        <f t="shared" ref="C18:R18" si="3">SUM(C11:C17)</f>
        <v>0</v>
      </c>
      <c r="D18" s="75">
        <f t="shared" si="3"/>
        <v>0</v>
      </c>
      <c r="E18" s="75">
        <f t="shared" si="3"/>
        <v>0</v>
      </c>
      <c r="F18" s="75">
        <f t="shared" si="3"/>
        <v>0</v>
      </c>
      <c r="G18" s="75">
        <f t="shared" si="3"/>
        <v>0</v>
      </c>
      <c r="H18" s="75">
        <f>SUM(H11:H17)</f>
        <v>0</v>
      </c>
      <c r="I18" s="75">
        <f t="shared" si="3"/>
        <v>0</v>
      </c>
      <c r="J18" s="81">
        <f t="shared" si="0"/>
        <v>0</v>
      </c>
      <c r="K18" s="76">
        <f t="shared" si="3"/>
        <v>0</v>
      </c>
      <c r="L18" s="77">
        <f t="shared" si="3"/>
        <v>0</v>
      </c>
      <c r="M18" s="77">
        <f t="shared" si="3"/>
        <v>0</v>
      </c>
      <c r="N18" s="77">
        <f>SUM(N11:N17)</f>
        <v>0</v>
      </c>
      <c r="O18" s="77">
        <f>SUM(O11:O17)</f>
        <v>0</v>
      </c>
      <c r="P18" s="77">
        <f t="shared" si="3"/>
        <v>0</v>
      </c>
      <c r="Q18" s="77">
        <f t="shared" si="3"/>
        <v>0</v>
      </c>
      <c r="R18" s="77">
        <f t="shared" si="3"/>
        <v>0</v>
      </c>
      <c r="S18" s="81">
        <f t="shared" si="1"/>
        <v>0</v>
      </c>
      <c r="T18" s="84">
        <f t="shared" si="2"/>
        <v>0</v>
      </c>
    </row>
  </sheetData>
  <sheetProtection algorithmName="SHA-512" hashValue="HteH/SAMxg1nwovDJ4/IUROs1vYYg+xLi4nykHeHYsHju9smveogRZc/wkKkamM9J9Ya3mZlbege286+rOBoqQ==" saltValue="pZRiASH9ByF3mDzrRzjbVg==" spinCount="100000" sheet="1" objects="1" scenarios="1"/>
  <mergeCells count="1">
    <mergeCell ref="A2:B2"/>
  </mergeCells>
  <phoneticPr fontId="0" type="noConversion"/>
  <pageMargins left="0.7" right="0.7" top="0.75" bottom="0.75" header="0.3" footer="0.3"/>
  <pageSetup scale="70" orientation="landscape" horizontalDpi="4294967293"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07"/>
  <sheetViews>
    <sheetView tabSelected="1" zoomScaleNormal="100" workbookViewId="0">
      <selection activeCell="E8" sqref="E8"/>
    </sheetView>
  </sheetViews>
  <sheetFormatPr defaultRowHeight="12.75"/>
  <cols>
    <col min="1" max="1" width="24.7109375" style="1" customWidth="1"/>
    <col min="2" max="2" width="12.7109375" style="5" customWidth="1"/>
    <col min="3" max="3" width="6.7109375" style="1" customWidth="1"/>
    <col min="4" max="4" width="9" style="1" customWidth="1"/>
    <col min="5" max="5" width="10.7109375" style="1" customWidth="1"/>
    <col min="6" max="6" width="13" style="1" customWidth="1"/>
    <col min="7" max="7" width="14.7109375" style="1" customWidth="1"/>
    <col min="8" max="8" width="12.7109375" style="1" customWidth="1"/>
    <col min="9" max="9" width="12.7109375" customWidth="1"/>
    <col min="10" max="10" width="13" customWidth="1"/>
  </cols>
  <sheetData>
    <row r="1" spans="1:10" ht="22.5" customHeight="1" thickBot="1">
      <c r="A1" s="362" t="s">
        <v>3</v>
      </c>
      <c r="B1" s="363" t="str">
        <f>'Daily Summary'!K2</f>
        <v>S20003</v>
      </c>
      <c r="C1" s="364"/>
      <c r="D1" s="365"/>
      <c r="E1" s="366" t="s">
        <v>51</v>
      </c>
      <c r="F1" s="466" t="str">
        <f>'Daily Summary'!A1</f>
        <v>T/S Kevin McCormack</v>
      </c>
      <c r="G1" s="466"/>
      <c r="H1" s="367"/>
      <c r="I1" s="368"/>
    </row>
    <row r="2" spans="1:10">
      <c r="A2" s="369"/>
      <c r="B2" s="370"/>
      <c r="C2" s="370"/>
      <c r="D2" s="371"/>
      <c r="E2" s="370"/>
      <c r="F2" s="371"/>
      <c r="G2" s="370"/>
      <c r="H2" s="371"/>
      <c r="I2" s="372"/>
    </row>
    <row r="3" spans="1:10">
      <c r="A3" s="369"/>
      <c r="B3" s="370"/>
      <c r="C3" s="370"/>
      <c r="D3" s="371"/>
      <c r="E3" s="370"/>
      <c r="F3" s="371"/>
      <c r="G3" s="370"/>
      <c r="H3" s="371"/>
      <c r="I3" s="372"/>
    </row>
    <row r="4" spans="1:10" ht="13.5" thickBot="1">
      <c r="A4" s="373" t="s">
        <v>52</v>
      </c>
      <c r="B4" s="361">
        <v>43891</v>
      </c>
      <c r="C4" s="14"/>
      <c r="D4" s="469" t="s">
        <v>262</v>
      </c>
      <c r="E4" s="469"/>
      <c r="F4" s="469"/>
      <c r="G4" s="467"/>
      <c r="H4" s="467"/>
      <c r="I4" s="468"/>
    </row>
    <row r="5" spans="1:10" ht="13.5" thickBot="1">
      <c r="A5" s="374"/>
      <c r="B5" s="371"/>
      <c r="C5" s="375"/>
      <c r="D5" s="370"/>
      <c r="E5" s="371"/>
      <c r="F5" s="371"/>
      <c r="G5" s="376"/>
      <c r="H5" s="370"/>
      <c r="I5" s="377"/>
    </row>
    <row r="6" spans="1:10" s="24" customFormat="1" ht="10.5">
      <c r="A6" s="101"/>
      <c r="B6" s="272" t="s">
        <v>310</v>
      </c>
      <c r="C6" s="272" t="s">
        <v>233</v>
      </c>
      <c r="D6" s="102"/>
      <c r="E6" s="272" t="s">
        <v>4</v>
      </c>
      <c r="F6" s="102"/>
      <c r="G6" s="272" t="s">
        <v>2</v>
      </c>
      <c r="H6" s="272" t="s">
        <v>5</v>
      </c>
      <c r="I6" s="103"/>
    </row>
    <row r="7" spans="1:10" s="24" customFormat="1" ht="13.5" customHeight="1" thickBot="1">
      <c r="A7" s="104" t="s">
        <v>53</v>
      </c>
      <c r="B7" s="105" t="s">
        <v>311</v>
      </c>
      <c r="C7" s="105"/>
      <c r="D7" s="105" t="s">
        <v>10</v>
      </c>
      <c r="E7" s="105" t="s">
        <v>1</v>
      </c>
      <c r="F7" s="105" t="s">
        <v>6</v>
      </c>
      <c r="G7" s="105" t="s">
        <v>7</v>
      </c>
      <c r="H7" s="105" t="s">
        <v>8</v>
      </c>
      <c r="I7" s="106" t="s">
        <v>9</v>
      </c>
      <c r="J7" s="107"/>
    </row>
    <row r="8" spans="1:10" s="24" customFormat="1" ht="10.5">
      <c r="A8" s="108" t="s">
        <v>164</v>
      </c>
      <c r="B8" s="420"/>
      <c r="C8" s="109"/>
      <c r="D8" s="110" t="s">
        <v>165</v>
      </c>
      <c r="E8" s="111" t="s">
        <v>13</v>
      </c>
      <c r="F8" s="112" t="s">
        <v>166</v>
      </c>
      <c r="G8" s="113">
        <v>0</v>
      </c>
      <c r="H8" s="114">
        <f>INDEX(rate!$F$4:$G$58,MATCH(E8,rate!$F$4:$F$58,0),2)</f>
        <v>95</v>
      </c>
      <c r="I8" s="115">
        <f t="shared" ref="I8:I25" si="0">(G8*H8)</f>
        <v>0</v>
      </c>
      <c r="J8" s="116"/>
    </row>
    <row r="9" spans="1:10" s="24" customFormat="1" ht="10.5">
      <c r="A9" s="117" t="s">
        <v>164</v>
      </c>
      <c r="B9" s="421"/>
      <c r="C9" s="123"/>
      <c r="D9" s="118" t="s">
        <v>165</v>
      </c>
      <c r="E9" s="119" t="s">
        <v>183</v>
      </c>
      <c r="F9" s="88" t="s">
        <v>166</v>
      </c>
      <c r="G9" s="120">
        <v>0</v>
      </c>
      <c r="H9" s="121">
        <f>INDEX(rate!$F$4:$G$58,MATCH(E9,rate!$F$4:$F$58,0),2)</f>
        <v>99</v>
      </c>
      <c r="I9" s="122">
        <f t="shared" si="0"/>
        <v>0</v>
      </c>
    </row>
    <row r="10" spans="1:10" s="24" customFormat="1" ht="10.5">
      <c r="A10" s="117" t="s">
        <v>164</v>
      </c>
      <c r="B10" s="421"/>
      <c r="C10" s="123"/>
      <c r="D10" s="118" t="s">
        <v>165</v>
      </c>
      <c r="E10" s="119" t="s">
        <v>184</v>
      </c>
      <c r="F10" s="88" t="s">
        <v>166</v>
      </c>
      <c r="G10" s="120">
        <v>0</v>
      </c>
      <c r="H10" s="121">
        <f>INDEX(rate!$F$4:$G$58,MATCH(E10,rate!$F$4:$F$58,0),2)</f>
        <v>119</v>
      </c>
      <c r="I10" s="122">
        <f t="shared" si="0"/>
        <v>0</v>
      </c>
    </row>
    <row r="11" spans="1:10" s="24" customFormat="1" ht="10.5">
      <c r="A11" s="117" t="s">
        <v>164</v>
      </c>
      <c r="B11" s="421"/>
      <c r="C11" s="123"/>
      <c r="D11" s="118" t="s">
        <v>165</v>
      </c>
      <c r="E11" s="119" t="s">
        <v>185</v>
      </c>
      <c r="F11" s="88" t="s">
        <v>166</v>
      </c>
      <c r="G11" s="120">
        <v>0</v>
      </c>
      <c r="H11" s="121">
        <f>INDEX(rate!$F$4:$G$58,MATCH(E11,rate!$F$4:$F$58,0),2)</f>
        <v>140</v>
      </c>
      <c r="I11" s="122">
        <f t="shared" si="0"/>
        <v>0</v>
      </c>
    </row>
    <row r="12" spans="1:10" s="24" customFormat="1" ht="10.5">
      <c r="A12" s="117" t="s">
        <v>164</v>
      </c>
      <c r="B12" s="421"/>
      <c r="C12" s="123"/>
      <c r="D12" s="118" t="s">
        <v>165</v>
      </c>
      <c r="E12" s="119" t="s">
        <v>186</v>
      </c>
      <c r="F12" s="88" t="s">
        <v>166</v>
      </c>
      <c r="G12" s="120">
        <v>0</v>
      </c>
      <c r="H12" s="121">
        <f>INDEX(rate!$F$4:$G$58,MATCH(E12,rate!$F$4:$F$58,0),2)</f>
        <v>157</v>
      </c>
      <c r="I12" s="122">
        <f t="shared" si="0"/>
        <v>0</v>
      </c>
    </row>
    <row r="13" spans="1:10" s="24" customFormat="1" ht="10.5">
      <c r="A13" s="117" t="s">
        <v>164</v>
      </c>
      <c r="B13" s="421"/>
      <c r="C13" s="123"/>
      <c r="D13" s="118" t="s">
        <v>165</v>
      </c>
      <c r="E13" s="119" t="s">
        <v>187</v>
      </c>
      <c r="F13" s="88" t="s">
        <v>166</v>
      </c>
      <c r="G13" s="120">
        <v>0</v>
      </c>
      <c r="H13" s="121">
        <f>INDEX(rate!$F$4:$G$58,MATCH(E13,rate!$F$4:$F$58,0),2)</f>
        <v>180</v>
      </c>
      <c r="I13" s="122">
        <f t="shared" si="0"/>
        <v>0</v>
      </c>
    </row>
    <row r="14" spans="1:10" s="24" customFormat="1" ht="10.5">
      <c r="A14" s="117" t="s">
        <v>164</v>
      </c>
      <c r="B14" s="421"/>
      <c r="C14" s="123"/>
      <c r="D14" s="118" t="s">
        <v>165</v>
      </c>
      <c r="E14" s="119" t="s">
        <v>69</v>
      </c>
      <c r="F14" s="88" t="s">
        <v>166</v>
      </c>
      <c r="G14" s="120">
        <v>0</v>
      </c>
      <c r="H14" s="121">
        <f>INDEX(rate!$F$4:$G$58,MATCH(E14,rate!$F$4:$F$58,0),2)</f>
        <v>127</v>
      </c>
      <c r="I14" s="122">
        <f t="shared" si="0"/>
        <v>0</v>
      </c>
    </row>
    <row r="15" spans="1:10" s="24" customFormat="1" ht="10.5">
      <c r="A15" s="117" t="s">
        <v>164</v>
      </c>
      <c r="B15" s="421"/>
      <c r="C15" s="123"/>
      <c r="D15" s="118" t="s">
        <v>165</v>
      </c>
      <c r="E15" s="119" t="s">
        <v>168</v>
      </c>
      <c r="F15" s="88" t="s">
        <v>166</v>
      </c>
      <c r="G15" s="120">
        <v>0</v>
      </c>
      <c r="H15" s="121">
        <f>INDEX(rate!$F$4:$G$58,MATCH(E15,rate!$F$4:$F$58,0),2)</f>
        <v>207</v>
      </c>
      <c r="I15" s="122">
        <f t="shared" si="0"/>
        <v>0</v>
      </c>
    </row>
    <row r="16" spans="1:10" s="24" customFormat="1" ht="10.5">
      <c r="A16" s="117" t="s">
        <v>164</v>
      </c>
      <c r="B16" s="421"/>
      <c r="C16" s="123"/>
      <c r="D16" s="118" t="s">
        <v>165</v>
      </c>
      <c r="E16" s="119" t="s">
        <v>169</v>
      </c>
      <c r="F16" s="88" t="s">
        <v>166</v>
      </c>
      <c r="G16" s="120">
        <v>0</v>
      </c>
      <c r="H16" s="121">
        <f>INDEX(rate!$F$4:$G$58,MATCH(E16,rate!$F$4:$F$58,0),2)</f>
        <v>225</v>
      </c>
      <c r="I16" s="122">
        <f t="shared" si="0"/>
        <v>0</v>
      </c>
    </row>
    <row r="17" spans="1:9" s="24" customFormat="1" ht="10.5">
      <c r="A17" s="117" t="s">
        <v>164</v>
      </c>
      <c r="B17" s="421"/>
      <c r="C17" s="123"/>
      <c r="D17" s="118" t="s">
        <v>165</v>
      </c>
      <c r="E17" s="119" t="s">
        <v>170</v>
      </c>
      <c r="F17" s="88" t="s">
        <v>166</v>
      </c>
      <c r="G17" s="120">
        <v>0</v>
      </c>
      <c r="H17" s="121">
        <f>INDEX(rate!$F$4:$G$58,MATCH(E17,rate!$F$4:$F$58,0),2)</f>
        <v>234</v>
      </c>
      <c r="I17" s="122">
        <f t="shared" si="0"/>
        <v>0</v>
      </c>
    </row>
    <row r="18" spans="1:9" s="24" customFormat="1" ht="10.5">
      <c r="A18" s="117" t="s">
        <v>164</v>
      </c>
      <c r="B18" s="421"/>
      <c r="C18" s="123"/>
      <c r="D18" s="118" t="s">
        <v>165</v>
      </c>
      <c r="E18" s="119" t="s">
        <v>71</v>
      </c>
      <c r="F18" s="88" t="s">
        <v>166</v>
      </c>
      <c r="G18" s="120">
        <v>0</v>
      </c>
      <c r="H18" s="121">
        <f>INDEX(rate!$F$4:$G$58,MATCH(E18,rate!$F$4:$F$58,0),2)</f>
        <v>110</v>
      </c>
      <c r="I18" s="122">
        <f t="shared" si="0"/>
        <v>0</v>
      </c>
    </row>
    <row r="19" spans="1:9" s="24" customFormat="1" ht="10.5">
      <c r="A19" s="117" t="s">
        <v>164</v>
      </c>
      <c r="B19" s="422"/>
      <c r="C19" s="123"/>
      <c r="D19" s="118" t="s">
        <v>165</v>
      </c>
      <c r="E19" s="119" t="s">
        <v>12</v>
      </c>
      <c r="F19" s="88" t="s">
        <v>166</v>
      </c>
      <c r="G19" s="120">
        <v>0</v>
      </c>
      <c r="H19" s="121">
        <f>INDEX(rate!$F$4:$G$58,MATCH(E19,rate!$F$4:$F$58,0),2)</f>
        <v>63</v>
      </c>
      <c r="I19" s="122">
        <f t="shared" si="0"/>
        <v>0</v>
      </c>
    </row>
    <row r="20" spans="1:9" s="24" customFormat="1" ht="10.5">
      <c r="A20" s="117" t="s">
        <v>164</v>
      </c>
      <c r="B20" s="421"/>
      <c r="C20" s="123"/>
      <c r="D20" s="118" t="s">
        <v>165</v>
      </c>
      <c r="E20" s="119" t="s">
        <v>69</v>
      </c>
      <c r="F20" s="88" t="s">
        <v>166</v>
      </c>
      <c r="G20" s="120">
        <v>0</v>
      </c>
      <c r="H20" s="121">
        <f>INDEX(rate!$F$4:$G$58,MATCH(E20,rate!$F$4:$F$58,0),2)</f>
        <v>127</v>
      </c>
      <c r="I20" s="122">
        <f t="shared" si="0"/>
        <v>0</v>
      </c>
    </row>
    <row r="21" spans="1:9" s="24" customFormat="1" ht="10.5">
      <c r="A21" s="117" t="s">
        <v>164</v>
      </c>
      <c r="B21" s="421"/>
      <c r="C21" s="123"/>
      <c r="D21" s="118" t="s">
        <v>165</v>
      </c>
      <c r="E21" s="119" t="s">
        <v>39</v>
      </c>
      <c r="F21" s="88" t="s">
        <v>166</v>
      </c>
      <c r="G21" s="120">
        <v>0</v>
      </c>
      <c r="H21" s="121">
        <f>INDEX(rate!$F$4:$G$58,MATCH(E21,rate!$F$4:$F$58,0),2)</f>
        <v>79</v>
      </c>
      <c r="I21" s="122">
        <f t="shared" si="0"/>
        <v>0</v>
      </c>
    </row>
    <row r="22" spans="1:9" s="24" customFormat="1" ht="10.5">
      <c r="A22" s="117" t="s">
        <v>164</v>
      </c>
      <c r="B22" s="421"/>
      <c r="C22" s="123"/>
      <c r="D22" s="118" t="s">
        <v>165</v>
      </c>
      <c r="E22" s="119" t="s">
        <v>14</v>
      </c>
      <c r="F22" s="88" t="s">
        <v>166</v>
      </c>
      <c r="G22" s="120">
        <v>0</v>
      </c>
      <c r="H22" s="121">
        <f>INDEX(rate!$F$4:$G$58,MATCH(E22,rate!$F$4:$F$58,0),2)</f>
        <v>87</v>
      </c>
      <c r="I22" s="122">
        <f t="shared" si="0"/>
        <v>0</v>
      </c>
    </row>
    <row r="23" spans="1:9" s="24" customFormat="1" ht="10.5">
      <c r="A23" s="117" t="s">
        <v>164</v>
      </c>
      <c r="B23" s="421"/>
      <c r="C23" s="123"/>
      <c r="D23" s="118" t="s">
        <v>165</v>
      </c>
      <c r="E23" s="119" t="s">
        <v>34</v>
      </c>
      <c r="F23" s="88" t="s">
        <v>166</v>
      </c>
      <c r="G23" s="120">
        <v>0</v>
      </c>
      <c r="H23" s="121">
        <f>INDEX(rate!$F$4:$G$58,MATCH(E23,rate!$F$4:$F$58,0),2)</f>
        <v>98</v>
      </c>
      <c r="I23" s="122">
        <f t="shared" si="0"/>
        <v>0</v>
      </c>
    </row>
    <row r="24" spans="1:9" s="24" customFormat="1" ht="10.5">
      <c r="A24" s="117" t="s">
        <v>164</v>
      </c>
      <c r="B24" s="421"/>
      <c r="C24" s="123"/>
      <c r="D24" s="118" t="s">
        <v>165</v>
      </c>
      <c r="E24" s="119" t="s">
        <v>35</v>
      </c>
      <c r="F24" s="88" t="s">
        <v>166</v>
      </c>
      <c r="G24" s="120">
        <v>0</v>
      </c>
      <c r="H24" s="121">
        <f>INDEX(rate!$F$4:$G$58,MATCH(E24,rate!$F$4:$F$58,0),2)</f>
        <v>108</v>
      </c>
      <c r="I24" s="122">
        <f t="shared" si="0"/>
        <v>0</v>
      </c>
    </row>
    <row r="25" spans="1:9" s="24" customFormat="1" ht="10.5">
      <c r="A25" s="117" t="s">
        <v>164</v>
      </c>
      <c r="B25" s="421"/>
      <c r="C25" s="123"/>
      <c r="D25" s="118" t="s">
        <v>165</v>
      </c>
      <c r="E25" s="119" t="s">
        <v>13</v>
      </c>
      <c r="F25" s="88" t="s">
        <v>166</v>
      </c>
      <c r="G25" s="120">
        <v>0</v>
      </c>
      <c r="H25" s="121">
        <f>INDEX(rate!$F$4:$G$58,MATCH(E25,rate!$F$4:$F$58,0),2)</f>
        <v>95</v>
      </c>
      <c r="I25" s="122">
        <f t="shared" si="0"/>
        <v>0</v>
      </c>
    </row>
    <row r="26" spans="1:9" s="24" customFormat="1" ht="11.25" thickBot="1">
      <c r="A26" s="378"/>
      <c r="B26" s="125"/>
      <c r="C26" s="126"/>
      <c r="D26" s="126"/>
      <c r="E26" s="127"/>
      <c r="F26" s="128"/>
      <c r="G26" s="128"/>
      <c r="H26" s="127"/>
      <c r="I26" s="379"/>
    </row>
    <row r="27" spans="1:9" s="24" customFormat="1" ht="11.25" thickBot="1">
      <c r="A27" s="380"/>
      <c r="B27" s="125"/>
      <c r="C27" s="129" t="s">
        <v>15</v>
      </c>
      <c r="D27" s="130"/>
      <c r="E27" s="131"/>
      <c r="F27" s="130"/>
      <c r="G27" s="131"/>
      <c r="H27" s="132"/>
      <c r="I27" s="133">
        <f>SUM(I8:I25)</f>
        <v>0</v>
      </c>
    </row>
    <row r="28" spans="1:9" ht="13.5" thickBot="1">
      <c r="A28" s="381"/>
      <c r="B28" s="6"/>
      <c r="C28" s="10"/>
      <c r="D28" s="11"/>
      <c r="E28" s="12"/>
      <c r="F28" s="11"/>
      <c r="G28" s="12"/>
      <c r="H28" s="371"/>
      <c r="I28" s="372"/>
    </row>
    <row r="29" spans="1:9" s="24" customFormat="1" ht="10.5">
      <c r="A29" s="134"/>
      <c r="B29" s="135"/>
      <c r="C29" s="267"/>
      <c r="D29" s="136" t="s">
        <v>8</v>
      </c>
      <c r="E29" s="136" t="s">
        <v>16</v>
      </c>
      <c r="F29" s="136" t="s">
        <v>5</v>
      </c>
      <c r="G29" s="249"/>
      <c r="H29" s="138" t="s">
        <v>189</v>
      </c>
      <c r="I29" s="379"/>
    </row>
    <row r="30" spans="1:9" s="24" customFormat="1" ht="11.25" thickBot="1">
      <c r="A30" s="268" t="s">
        <v>173</v>
      </c>
      <c r="B30" s="269"/>
      <c r="C30" s="273" t="s">
        <v>190</v>
      </c>
      <c r="D30" s="266" t="s">
        <v>18</v>
      </c>
      <c r="E30" s="266" t="s">
        <v>7</v>
      </c>
      <c r="F30" s="266" t="s">
        <v>8</v>
      </c>
      <c r="G30" s="250" t="s">
        <v>2</v>
      </c>
      <c r="H30" s="140" t="s">
        <v>191</v>
      </c>
      <c r="I30" s="379"/>
    </row>
    <row r="31" spans="1:9" s="24" customFormat="1" ht="10.5">
      <c r="A31" s="162" t="s">
        <v>287</v>
      </c>
      <c r="B31" s="163"/>
      <c r="C31" s="447"/>
      <c r="D31" s="114" t="str">
        <f>INDEX(rate!$A$4:$D$20,MATCH(A31,rate!$A$4:$A$20,0),4)</f>
        <v>HOURS</v>
      </c>
      <c r="E31" s="165">
        <v>0</v>
      </c>
      <c r="F31" s="166">
        <f>INDEX(rate!$A$4:$D$20,MATCH(A31,rate!$A$4:$A$20,0),2)</f>
        <v>5480</v>
      </c>
      <c r="G31" s="448">
        <f>E31*F31</f>
        <v>0</v>
      </c>
      <c r="H31" s="449"/>
      <c r="I31" s="379"/>
    </row>
    <row r="32" spans="1:9" s="24" customFormat="1" ht="10.5">
      <c r="A32" s="141" t="s">
        <v>288</v>
      </c>
      <c r="B32" s="142"/>
      <c r="C32" s="143"/>
      <c r="D32" s="121" t="str">
        <f>INDEX(rate!$A$4:$D$20,MATCH(A32,rate!$A$4:$A$20,0),4)</f>
        <v>HOURS</v>
      </c>
      <c r="E32" s="144">
        <v>0</v>
      </c>
      <c r="F32" s="145">
        <f>INDEX(rate!$A$4:$D$20,MATCH(A32,rate!$A$4:$A$20,0),2)</f>
        <v>3099</v>
      </c>
      <c r="G32" s="146">
        <f>E32*F32</f>
        <v>0</v>
      </c>
      <c r="H32" s="252"/>
      <c r="I32" s="379"/>
    </row>
    <row r="33" spans="1:9" s="24" customFormat="1" ht="10.5">
      <c r="A33" s="141" t="s">
        <v>290</v>
      </c>
      <c r="B33" s="142"/>
      <c r="C33" s="143"/>
      <c r="D33" s="121" t="str">
        <f>INDEX(rate!$A$4:$D$20,MATCH(A33,rate!$A$4:$A$20,0),4)</f>
        <v>HOURS</v>
      </c>
      <c r="E33" s="144">
        <v>0</v>
      </c>
      <c r="F33" s="145">
        <f>INDEX(rate!$A$4:$D$20,MATCH(A33,rate!$A$4:$A$20,0),2)</f>
        <v>3735</v>
      </c>
      <c r="G33" s="146">
        <f>E33*F33</f>
        <v>0</v>
      </c>
      <c r="H33" s="252"/>
      <c r="I33" s="379"/>
    </row>
    <row r="34" spans="1:9" s="24" customFormat="1" ht="10.5">
      <c r="A34" s="141" t="s">
        <v>292</v>
      </c>
      <c r="B34" s="142"/>
      <c r="C34" s="143"/>
      <c r="D34" s="121" t="str">
        <f>INDEX(rate!$A$4:$D$20,MATCH(A34,rate!$A$4:$A$20,0),4)</f>
        <v>HOURS</v>
      </c>
      <c r="E34" s="144">
        <v>0</v>
      </c>
      <c r="F34" s="145">
        <f>INDEX(rate!$A$4:$D$20,MATCH(A34,rate!$A$4:$A$20,0),2)</f>
        <v>4945</v>
      </c>
      <c r="G34" s="146">
        <f>E34*F34</f>
        <v>0</v>
      </c>
      <c r="H34" s="252"/>
      <c r="I34" s="379"/>
    </row>
    <row r="35" spans="1:9" s="24" customFormat="1" ht="11.25" thickBot="1">
      <c r="A35" s="149" t="s">
        <v>291</v>
      </c>
      <c r="B35" s="150"/>
      <c r="C35" s="151"/>
      <c r="D35" s="124" t="str">
        <f>INDEX(rate!$A$4:$D$20,MATCH(A35,rate!$A$4:$A$20,0),4)</f>
        <v>HOURS</v>
      </c>
      <c r="E35" s="152">
        <v>0</v>
      </c>
      <c r="F35" s="153">
        <f>INDEX(rate!$A$4:$D$20,MATCH(A35,rate!$A$4:$A$20,0),2)</f>
        <v>7515</v>
      </c>
      <c r="G35" s="154">
        <f>E35*F35</f>
        <v>0</v>
      </c>
      <c r="H35" s="253"/>
      <c r="I35" s="379"/>
    </row>
    <row r="36" spans="1:9" s="24" customFormat="1" ht="11.25" thickBot="1">
      <c r="A36" s="382"/>
      <c r="B36" s="207"/>
      <c r="C36" s="156"/>
      <c r="D36" s="207"/>
      <c r="E36" s="207"/>
      <c r="F36" s="207"/>
      <c r="G36" s="184"/>
      <c r="H36" s="157"/>
      <c r="I36" s="379"/>
    </row>
    <row r="37" spans="1:9" s="24" customFormat="1" ht="11.25" thickBot="1">
      <c r="A37" s="382"/>
      <c r="B37" s="207"/>
      <c r="C37" s="129" t="s">
        <v>175</v>
      </c>
      <c r="D37" s="130"/>
      <c r="E37" s="130"/>
      <c r="F37" s="130"/>
      <c r="G37" s="158">
        <f>SUM(G31:G35)</f>
        <v>0</v>
      </c>
      <c r="H37" s="207"/>
      <c r="I37" s="379"/>
    </row>
    <row r="38" spans="1:9" s="24" customFormat="1" ht="11.25" thickBot="1">
      <c r="A38" s="382"/>
      <c r="B38" s="207"/>
      <c r="C38" s="159"/>
      <c r="D38" s="159"/>
      <c r="E38" s="159"/>
      <c r="F38" s="159"/>
      <c r="G38" s="160"/>
      <c r="H38" s="207"/>
      <c r="I38" s="379"/>
    </row>
    <row r="39" spans="1:9" s="24" customFormat="1" ht="10.5">
      <c r="A39" s="134"/>
      <c r="B39" s="135"/>
      <c r="C39" s="267"/>
      <c r="D39" s="136" t="s">
        <v>8</v>
      </c>
      <c r="E39" s="136" t="s">
        <v>16</v>
      </c>
      <c r="F39" s="136" t="s">
        <v>5</v>
      </c>
      <c r="G39" s="137"/>
      <c r="H39" s="138" t="s">
        <v>189</v>
      </c>
      <c r="I39" s="379"/>
    </row>
    <row r="40" spans="1:9" s="24" customFormat="1" ht="11.25" thickBot="1">
      <c r="A40" s="268" t="s">
        <v>174</v>
      </c>
      <c r="B40" s="269" t="s">
        <v>192</v>
      </c>
      <c r="C40" s="161"/>
      <c r="D40" s="266" t="s">
        <v>18</v>
      </c>
      <c r="E40" s="266" t="s">
        <v>7</v>
      </c>
      <c r="F40" s="266" t="s">
        <v>8</v>
      </c>
      <c r="G40" s="139" t="s">
        <v>2</v>
      </c>
      <c r="H40" s="140" t="s">
        <v>191</v>
      </c>
      <c r="I40" s="379"/>
    </row>
    <row r="41" spans="1:9" s="24" customFormat="1" ht="10.5">
      <c r="A41" s="162" t="s">
        <v>159</v>
      </c>
      <c r="B41" s="163"/>
      <c r="C41" s="164"/>
      <c r="D41" s="114" t="str">
        <f>INDEX(rate!$A$21:$D$42,MATCH(A41,rate!$A$21:$A$42,0),4)</f>
        <v>HOURS</v>
      </c>
      <c r="E41" s="165">
        <v>0</v>
      </c>
      <c r="F41" s="166">
        <f>INDEX(rate!$A$21:$D$42,MATCH(A41,rate!$A$21:$A$42,0),2)</f>
        <v>6221</v>
      </c>
      <c r="G41" s="167">
        <f>E41*F41</f>
        <v>0</v>
      </c>
      <c r="H41" s="147"/>
      <c r="I41" s="379"/>
    </row>
    <row r="42" spans="1:9" s="24" customFormat="1" ht="10.5">
      <c r="A42" s="141" t="s">
        <v>154</v>
      </c>
      <c r="B42" s="142"/>
      <c r="C42" s="168"/>
      <c r="D42" s="121" t="str">
        <f>INDEX(rate!$A$21:$D$42,MATCH(A42,rate!$A$21:$A$42,0),4)</f>
        <v>HOURS</v>
      </c>
      <c r="E42" s="144">
        <v>0</v>
      </c>
      <c r="F42" s="145">
        <f>INDEX(rate!$A$21:$D$42,MATCH(A42,rate!$A$21:$A$42,0),2)</f>
        <v>11982</v>
      </c>
      <c r="G42" s="169">
        <f>E42*F42</f>
        <v>0</v>
      </c>
      <c r="H42" s="148"/>
      <c r="I42" s="379"/>
    </row>
    <row r="43" spans="1:9" s="24" customFormat="1" ht="10.5">
      <c r="A43" s="141" t="s">
        <v>151</v>
      </c>
      <c r="B43" s="142"/>
      <c r="C43" s="168"/>
      <c r="D43" s="121" t="str">
        <f>INDEX(rate!$A$21:$D$42,MATCH(A43,rate!$A$21:$A$42,0),4)</f>
        <v>HOURS</v>
      </c>
      <c r="E43" s="144">
        <v>0</v>
      </c>
      <c r="F43" s="145">
        <f>INDEX(rate!$A$21:$D$42,MATCH(A43,rate!$A$21:$A$42,0),2)</f>
        <v>8428</v>
      </c>
      <c r="G43" s="169">
        <f>E43*F43</f>
        <v>0</v>
      </c>
      <c r="H43" s="148"/>
      <c r="I43" s="379"/>
    </row>
    <row r="44" spans="1:9" s="24" customFormat="1" ht="10.5">
      <c r="A44" s="141" t="s">
        <v>148</v>
      </c>
      <c r="B44" s="142"/>
      <c r="C44" s="168"/>
      <c r="D44" s="121" t="str">
        <f>INDEX(rate!$A$21:$D$42,MATCH(A44,rate!$A$21:$A$42,0),4)</f>
        <v>HOURS</v>
      </c>
      <c r="E44" s="144">
        <v>0</v>
      </c>
      <c r="F44" s="145">
        <f>INDEX(rate!$A$21:$D$42,MATCH(A44,rate!$A$21:$A$42,0),2)</f>
        <v>10219</v>
      </c>
      <c r="G44" s="169">
        <f>E44*F44</f>
        <v>0</v>
      </c>
      <c r="H44" s="148"/>
      <c r="I44" s="379"/>
    </row>
    <row r="45" spans="1:9" s="24" customFormat="1" ht="11.25" thickBot="1">
      <c r="A45" s="149" t="s">
        <v>163</v>
      </c>
      <c r="B45" s="150"/>
      <c r="C45" s="170"/>
      <c r="D45" s="124" t="str">
        <f>INDEX(rate!$A$21:$D$42,MATCH(A45,rate!$A$21:$A$42,0),4)</f>
        <v>HOURS</v>
      </c>
      <c r="E45" s="152">
        <v>0</v>
      </c>
      <c r="F45" s="153">
        <f>INDEX(rate!$A$21:$D$42,MATCH(A45,rate!$A$21:$A$42,0),2)</f>
        <v>8840</v>
      </c>
      <c r="G45" s="171">
        <f>E45*F45</f>
        <v>0</v>
      </c>
      <c r="H45" s="155"/>
      <c r="I45" s="379"/>
    </row>
    <row r="46" spans="1:9" s="24" customFormat="1" ht="11.25" thickBot="1">
      <c r="A46" s="382"/>
      <c r="B46" s="207"/>
      <c r="C46" s="156"/>
      <c r="D46" s="207"/>
      <c r="E46" s="207"/>
      <c r="F46" s="207"/>
      <c r="G46" s="184"/>
      <c r="H46" s="207"/>
      <c r="I46" s="379"/>
    </row>
    <row r="47" spans="1:9" s="24" customFormat="1" ht="11.25" thickBot="1">
      <c r="A47" s="382"/>
      <c r="B47" s="207"/>
      <c r="C47" s="129" t="s">
        <v>176</v>
      </c>
      <c r="D47" s="130"/>
      <c r="E47" s="130"/>
      <c r="F47" s="130"/>
      <c r="G47" s="158">
        <f>SUM(G41:G45)</f>
        <v>0</v>
      </c>
      <c r="H47" s="207"/>
      <c r="I47" s="379"/>
    </row>
    <row r="48" spans="1:9" s="24" customFormat="1" ht="11.25" thickBot="1">
      <c r="A48" s="382"/>
      <c r="B48" s="207"/>
      <c r="C48" s="207"/>
      <c r="D48" s="207"/>
      <c r="E48" s="207"/>
      <c r="F48" s="207"/>
      <c r="G48" s="207"/>
      <c r="H48" s="207"/>
      <c r="I48" s="379"/>
    </row>
    <row r="49" spans="1:9" s="24" customFormat="1" ht="10.5">
      <c r="A49" s="134"/>
      <c r="B49" s="135"/>
      <c r="C49" s="136" t="s">
        <v>8</v>
      </c>
      <c r="D49" s="136" t="s">
        <v>16</v>
      </c>
      <c r="E49" s="136" t="s">
        <v>5</v>
      </c>
      <c r="F49" s="137"/>
      <c r="G49" s="138" t="s">
        <v>189</v>
      </c>
      <c r="H49" s="172"/>
      <c r="I49" s="379"/>
    </row>
    <row r="50" spans="1:9" s="24" customFormat="1" ht="11.25" thickBot="1">
      <c r="A50" s="423" t="s">
        <v>55</v>
      </c>
      <c r="B50" s="424" t="s">
        <v>193</v>
      </c>
      <c r="C50" s="425" t="s">
        <v>18</v>
      </c>
      <c r="D50" s="425" t="s">
        <v>7</v>
      </c>
      <c r="E50" s="425" t="s">
        <v>8</v>
      </c>
      <c r="F50" s="426" t="s">
        <v>2</v>
      </c>
      <c r="G50" s="427" t="s">
        <v>191</v>
      </c>
      <c r="H50" s="173"/>
      <c r="I50" s="379"/>
    </row>
    <row r="51" spans="1:9" s="24" customFormat="1" ht="11.25" thickBot="1">
      <c r="A51" s="451" t="s">
        <v>245</v>
      </c>
      <c r="B51" s="174"/>
      <c r="C51" s="114" t="str">
        <f>INDEX(rate!$A$45:$D$49,MATCH(A51,rate!$A$45:$A$49,0),4)</f>
        <v>HOURS</v>
      </c>
      <c r="D51" s="165">
        <v>0</v>
      </c>
      <c r="E51" s="114">
        <f>INDEX(rate!$A$45:$D$49,MATCH(A51,rate!$A$45:$A$49,0),2)</f>
        <v>12515</v>
      </c>
      <c r="F51" s="167">
        <f>D51*E51</f>
        <v>0</v>
      </c>
      <c r="G51" s="450"/>
      <c r="H51" s="157"/>
      <c r="I51" s="379"/>
    </row>
    <row r="52" spans="1:9" s="24" customFormat="1" ht="11.25" thickBot="1">
      <c r="A52" s="452" t="s">
        <v>135</v>
      </c>
      <c r="B52" s="174"/>
      <c r="C52" s="114" t="str">
        <f>INDEX(rate!$A$45:$D$49,MATCH(A52,rate!$A$45:$A$49,0),4)</f>
        <v>HOURS</v>
      </c>
      <c r="D52" s="165">
        <v>0</v>
      </c>
      <c r="E52" s="114">
        <f>INDEX(rate!$A$45:$D$49,MATCH(A52,rate!$A$45:$A$49,0),2)</f>
        <v>17217</v>
      </c>
      <c r="F52" s="167">
        <f>D52*E52</f>
        <v>0</v>
      </c>
      <c r="G52" s="147"/>
      <c r="H52" s="157"/>
      <c r="I52" s="379"/>
    </row>
    <row r="53" spans="1:9" s="24" customFormat="1" ht="11.25" thickBot="1">
      <c r="A53" s="452" t="s">
        <v>244</v>
      </c>
      <c r="B53" s="174"/>
      <c r="C53" s="114" t="str">
        <f>INDEX(rate!$A$45:$D$49,MATCH(A53,rate!$A$45:$A$49,0),4)</f>
        <v>HOURS</v>
      </c>
      <c r="D53" s="165">
        <v>0</v>
      </c>
      <c r="E53" s="114">
        <f>INDEX(rate!$A$45:$D$49,MATCH(A53,rate!$A$45:$A$49,0),2)</f>
        <v>11019</v>
      </c>
      <c r="F53" s="167">
        <f>D53*E53</f>
        <v>0</v>
      </c>
      <c r="G53" s="147"/>
      <c r="H53" s="157"/>
      <c r="I53" s="379"/>
    </row>
    <row r="54" spans="1:9" s="24" customFormat="1" ht="11.25" thickBot="1">
      <c r="A54" s="452" t="s">
        <v>243</v>
      </c>
      <c r="B54" s="174"/>
      <c r="C54" s="114" t="str">
        <f>INDEX(rate!$A$45:$D$49,MATCH(A54,rate!$A$45:$A$49,0),4)</f>
        <v>HOURS</v>
      </c>
      <c r="D54" s="165">
        <v>0</v>
      </c>
      <c r="E54" s="114">
        <f>INDEX(rate!$A$45:$D$49,MATCH(A54,rate!$A$45:$A$49,0),2)</f>
        <v>15853</v>
      </c>
      <c r="F54" s="167">
        <f>D54*E54</f>
        <v>0</v>
      </c>
      <c r="G54" s="147"/>
      <c r="H54" s="157"/>
      <c r="I54" s="379"/>
    </row>
    <row r="55" spans="1:9" s="24" customFormat="1" ht="11.25" thickBot="1">
      <c r="A55" s="453" t="s">
        <v>244</v>
      </c>
      <c r="B55" s="258"/>
      <c r="C55" s="259" t="str">
        <f>INDEX(rate!$A$45:$D$49,MATCH(A55,rate!$A$45:$A$49,0),4)</f>
        <v>HOURS</v>
      </c>
      <c r="D55" s="260">
        <v>0</v>
      </c>
      <c r="E55" s="259">
        <f>INDEX(rate!$A$45:$D$49,MATCH(A55,rate!$A$45:$A$49,0),2)</f>
        <v>11019</v>
      </c>
      <c r="F55" s="261">
        <f>D55*E55</f>
        <v>0</v>
      </c>
      <c r="G55" s="262"/>
      <c r="H55" s="157"/>
      <c r="I55" s="379"/>
    </row>
    <row r="56" spans="1:9" s="24" customFormat="1" ht="11.25" thickBot="1">
      <c r="A56" s="382"/>
      <c r="B56" s="207"/>
      <c r="C56" s="156"/>
      <c r="D56" s="207"/>
      <c r="E56" s="207"/>
      <c r="F56" s="207"/>
      <c r="G56" s="184"/>
      <c r="H56" s="207"/>
      <c r="I56" s="379"/>
    </row>
    <row r="57" spans="1:9" s="24" customFormat="1" ht="11.25" thickBot="1">
      <c r="A57" s="382"/>
      <c r="B57" s="207"/>
      <c r="C57" s="129" t="s">
        <v>54</v>
      </c>
      <c r="D57" s="130"/>
      <c r="E57" s="130"/>
      <c r="F57" s="158">
        <f>SUM(F51:F55)</f>
        <v>0</v>
      </c>
      <c r="G57" s="175"/>
      <c r="H57" s="207"/>
      <c r="I57" s="379"/>
    </row>
    <row r="58" spans="1:9" s="24" customFormat="1" ht="11.25" thickBot="1">
      <c r="A58" s="382"/>
      <c r="B58" s="207"/>
      <c r="C58" s="207"/>
      <c r="D58" s="207"/>
      <c r="E58" s="207"/>
      <c r="F58" s="207"/>
      <c r="G58" s="207"/>
      <c r="H58" s="207"/>
      <c r="I58" s="379"/>
    </row>
    <row r="59" spans="1:9" s="24" customFormat="1" ht="10.5">
      <c r="A59" s="134"/>
      <c r="B59" s="135"/>
      <c r="C59" s="136" t="s">
        <v>8</v>
      </c>
      <c r="D59" s="136" t="s">
        <v>16</v>
      </c>
      <c r="E59" s="136" t="s">
        <v>5</v>
      </c>
      <c r="F59" s="137"/>
      <c r="G59" s="176"/>
      <c r="H59" s="172"/>
      <c r="I59" s="379"/>
    </row>
    <row r="60" spans="1:9" s="24" customFormat="1" ht="11.25" thickBot="1">
      <c r="A60" s="268" t="s">
        <v>56</v>
      </c>
      <c r="B60" s="269"/>
      <c r="C60" s="266" t="s">
        <v>18</v>
      </c>
      <c r="D60" s="266" t="s">
        <v>194</v>
      </c>
      <c r="E60" s="266" t="s">
        <v>8</v>
      </c>
      <c r="F60" s="139" t="s">
        <v>2</v>
      </c>
      <c r="G60" s="177"/>
      <c r="H60" s="173"/>
      <c r="I60" s="379"/>
    </row>
    <row r="61" spans="1:9" s="24" customFormat="1" ht="13.5" customHeight="1">
      <c r="A61" s="162" t="s">
        <v>315</v>
      </c>
      <c r="B61" s="178"/>
      <c r="C61" s="114" t="str">
        <f>INDEX(rate!$A$53:$D$95,MATCH(A61,rate!$A$53:$A$95,0),4)</f>
        <v>Hours</v>
      </c>
      <c r="D61" s="165">
        <v>0</v>
      </c>
      <c r="E61" s="114">
        <f>INDEX(rate!$A$53:$D$95,MATCH(A61,rate!$A$53:$A$95,0),2)</f>
        <v>136</v>
      </c>
      <c r="F61" s="167">
        <f>D61*E61</f>
        <v>0</v>
      </c>
      <c r="G61" s="179"/>
      <c r="H61" s="157"/>
      <c r="I61" s="379"/>
    </row>
    <row r="62" spans="1:9" s="24" customFormat="1" ht="10.5">
      <c r="A62" s="141" t="s">
        <v>317</v>
      </c>
      <c r="B62" s="180"/>
      <c r="C62" s="121" t="str">
        <f>INDEX(rate!$A$53:$D$95,MATCH(A62,rate!$A$53:$A$95,0),4)</f>
        <v>Hours</v>
      </c>
      <c r="D62" s="144">
        <v>0</v>
      </c>
      <c r="E62" s="121">
        <f>INDEX(rate!$A$53:$D$95,MATCH(A62,rate!$A$53:$A$95,0),2)</f>
        <v>371</v>
      </c>
      <c r="F62" s="169">
        <f>D62*E62</f>
        <v>0</v>
      </c>
      <c r="G62" s="179"/>
      <c r="H62" s="157"/>
      <c r="I62" s="379"/>
    </row>
    <row r="63" spans="1:9" s="24" customFormat="1" ht="10.5">
      <c r="A63" s="141" t="s">
        <v>338</v>
      </c>
      <c r="B63" s="180"/>
      <c r="C63" s="121" t="str">
        <f>INDEX(rate!$A$53:$D$95,MATCH(A63,rate!$A$53:$A$95,0),4)</f>
        <v>Hours</v>
      </c>
      <c r="D63" s="144">
        <v>0</v>
      </c>
      <c r="E63" s="121">
        <f>INDEX(rate!$A$53:$D$93,MATCH(A63,rate!$A$53:$A$93,0),2)</f>
        <v>40</v>
      </c>
      <c r="F63" s="169">
        <f>D63*E63</f>
        <v>0</v>
      </c>
      <c r="G63" s="179"/>
      <c r="H63" s="157"/>
      <c r="I63" s="379"/>
    </row>
    <row r="64" spans="1:9" s="24" customFormat="1" ht="10.5">
      <c r="A64" s="141" t="s">
        <v>137</v>
      </c>
      <c r="B64" s="180"/>
      <c r="C64" s="121" t="str">
        <f>INDEX(rate!$A$53:$D$95,MATCH(A64,rate!$A$53:$A$95,0),4)</f>
        <v>Hours</v>
      </c>
      <c r="D64" s="144">
        <v>0</v>
      </c>
      <c r="E64" s="121">
        <f>INDEX(rate!$A$53:$D$95,MATCH(A64,rate!$A$53:$A$95,0),2)</f>
        <v>15</v>
      </c>
      <c r="F64" s="169">
        <f>D64*E64</f>
        <v>0</v>
      </c>
      <c r="G64" s="179"/>
      <c r="H64" s="157"/>
      <c r="I64" s="379"/>
    </row>
    <row r="65" spans="1:9" s="24" customFormat="1" ht="11.25" thickBot="1">
      <c r="A65" s="149" t="s">
        <v>342</v>
      </c>
      <c r="B65" s="181"/>
      <c r="C65" s="124" t="str">
        <f>INDEX(rate!$A$53:$D$95,MATCH(A65,rate!$A$53:$A$95,0),4)</f>
        <v>Daily</v>
      </c>
      <c r="D65" s="152">
        <v>0</v>
      </c>
      <c r="E65" s="124">
        <f>INDEX(rate!$A$53:$D$95,MATCH(A65,rate!$A$53:$A$95,0),2)</f>
        <v>937</v>
      </c>
      <c r="F65" s="171">
        <f>D65*E65</f>
        <v>0</v>
      </c>
      <c r="G65" s="179"/>
      <c r="H65" s="157"/>
      <c r="I65" s="379"/>
    </row>
    <row r="66" spans="1:9" s="24" customFormat="1" ht="11.25" thickBot="1">
      <c r="A66" s="382"/>
      <c r="B66" s="207"/>
      <c r="C66" s="156"/>
      <c r="D66" s="207"/>
      <c r="E66" s="207"/>
      <c r="F66" s="207"/>
      <c r="G66" s="184"/>
      <c r="H66" s="207"/>
      <c r="I66" s="379"/>
    </row>
    <row r="67" spans="1:9" s="24" customFormat="1" ht="11.25" thickBot="1">
      <c r="A67" s="382"/>
      <c r="B67" s="207"/>
      <c r="C67" s="129" t="s">
        <v>20</v>
      </c>
      <c r="D67" s="130"/>
      <c r="E67" s="130"/>
      <c r="F67" s="158">
        <f>SUM(F61:F65)</f>
        <v>0</v>
      </c>
      <c r="G67" s="175"/>
      <c r="H67" s="207"/>
      <c r="I67" s="379"/>
    </row>
    <row r="68" spans="1:9" s="24" customFormat="1" ht="11.25" thickBot="1">
      <c r="A68" s="382"/>
      <c r="B68" s="207"/>
      <c r="C68" s="212"/>
      <c r="D68" s="212"/>
      <c r="E68" s="212"/>
      <c r="F68" s="175"/>
      <c r="G68" s="175"/>
      <c r="H68" s="207"/>
      <c r="I68" s="379"/>
    </row>
    <row r="69" spans="1:9" s="24" customFormat="1" ht="11.25" thickBot="1">
      <c r="A69" s="270" t="s">
        <v>223</v>
      </c>
      <c r="B69" s="194"/>
      <c r="C69" s="195" t="s">
        <v>224</v>
      </c>
      <c r="D69" s="196"/>
      <c r="E69" s="194"/>
      <c r="F69" s="222" t="s">
        <v>225</v>
      </c>
      <c r="G69" s="271" t="s">
        <v>226</v>
      </c>
      <c r="H69" s="207"/>
      <c r="I69" s="379"/>
    </row>
    <row r="70" spans="1:9" s="24" customFormat="1" ht="10.5">
      <c r="A70" s="198" t="s">
        <v>227</v>
      </c>
      <c r="B70" s="199"/>
      <c r="C70" s="200"/>
      <c r="D70" s="201"/>
      <c r="E70" s="199"/>
      <c r="F70" s="263"/>
      <c r="G70" s="202">
        <v>0</v>
      </c>
      <c r="H70" s="207"/>
      <c r="I70" s="379"/>
    </row>
    <row r="71" spans="1:9" s="24" customFormat="1" ht="10.5">
      <c r="A71" s="198" t="s">
        <v>227</v>
      </c>
      <c r="B71" s="199"/>
      <c r="C71" s="200"/>
      <c r="D71" s="201"/>
      <c r="E71" s="199"/>
      <c r="F71" s="255"/>
      <c r="G71" s="202">
        <v>0</v>
      </c>
      <c r="H71" s="207"/>
      <c r="I71" s="379"/>
    </row>
    <row r="72" spans="1:9" s="24" customFormat="1" ht="10.5">
      <c r="A72" s="198" t="s">
        <v>227</v>
      </c>
      <c r="B72" s="199"/>
      <c r="C72" s="200"/>
      <c r="D72" s="201"/>
      <c r="E72" s="199"/>
      <c r="F72" s="255"/>
      <c r="G72" s="202">
        <v>0</v>
      </c>
      <c r="H72" s="207"/>
      <c r="I72" s="379"/>
    </row>
    <row r="73" spans="1:9" s="24" customFormat="1" ht="11.25" thickBot="1">
      <c r="A73" s="382"/>
      <c r="B73" s="207"/>
      <c r="C73" s="116"/>
      <c r="D73" s="207"/>
      <c r="E73" s="207"/>
      <c r="F73" s="207"/>
      <c r="G73" s="160"/>
      <c r="H73" s="207"/>
      <c r="I73" s="379"/>
    </row>
    <row r="74" spans="1:9" s="24" customFormat="1" ht="11.25" thickBot="1">
      <c r="A74" s="382"/>
      <c r="B74" s="207"/>
      <c r="C74" s="129" t="s">
        <v>228</v>
      </c>
      <c r="D74" s="130"/>
      <c r="E74" s="130"/>
      <c r="F74" s="130"/>
      <c r="G74" s="158">
        <f>SUM(G70:G72)</f>
        <v>0</v>
      </c>
      <c r="H74" s="207"/>
      <c r="I74" s="379"/>
    </row>
    <row r="75" spans="1:9" s="24" customFormat="1" ht="11.25" thickBot="1">
      <c r="A75" s="382"/>
      <c r="B75" s="207"/>
      <c r="C75" s="207"/>
      <c r="D75" s="207"/>
      <c r="E75" s="207"/>
      <c r="F75" s="207"/>
      <c r="G75" s="207"/>
      <c r="H75" s="207"/>
      <c r="I75" s="379"/>
    </row>
    <row r="76" spans="1:9" s="24" customFormat="1" ht="10.5">
      <c r="A76" s="134"/>
      <c r="B76" s="135"/>
      <c r="C76" s="136" t="s">
        <v>8</v>
      </c>
      <c r="D76" s="136" t="s">
        <v>16</v>
      </c>
      <c r="E76" s="136" t="s">
        <v>5</v>
      </c>
      <c r="F76" s="136" t="s">
        <v>17</v>
      </c>
      <c r="G76" s="136" t="s">
        <v>16</v>
      </c>
      <c r="H76" s="182"/>
      <c r="I76" s="379"/>
    </row>
    <row r="77" spans="1:9" s="24" customFormat="1" ht="11.25" thickBot="1">
      <c r="A77" s="268" t="s">
        <v>57</v>
      </c>
      <c r="B77" s="269" t="s">
        <v>92</v>
      </c>
      <c r="C77" s="266" t="s">
        <v>18</v>
      </c>
      <c r="D77" s="266" t="s">
        <v>195</v>
      </c>
      <c r="E77" s="266" t="s">
        <v>8</v>
      </c>
      <c r="F77" s="266" t="s">
        <v>19</v>
      </c>
      <c r="G77" s="183" t="s">
        <v>172</v>
      </c>
      <c r="H77" s="139" t="s">
        <v>2</v>
      </c>
      <c r="I77" s="379"/>
    </row>
    <row r="78" spans="1:9" s="24" customFormat="1" ht="10.5">
      <c r="A78" s="162" t="s">
        <v>255</v>
      </c>
      <c r="B78" s="454"/>
      <c r="C78" s="455" t="str">
        <f>INDEX(rate!$A$98:$D$129,MATCH(A78,rate!$A$98:$A$129,0),4)</f>
        <v>DAYS</v>
      </c>
      <c r="D78" s="456">
        <v>0</v>
      </c>
      <c r="E78" s="114"/>
      <c r="F78" s="455">
        <f>INDEX(rate!$A$98:$D$129,MATCH(A78,rate!$A$98:$A$129,0),3)</f>
        <v>7.06</v>
      </c>
      <c r="G78" s="457"/>
      <c r="H78" s="167">
        <f>D78*F78</f>
        <v>0</v>
      </c>
      <c r="I78" s="379"/>
    </row>
    <row r="79" spans="1:9" s="24" customFormat="1" ht="10.5">
      <c r="A79" s="141" t="s">
        <v>254</v>
      </c>
      <c r="B79" s="188"/>
      <c r="C79" s="185" t="str">
        <f>INDEX(rate!$A$98:$D$129,MATCH(A79,rate!$A$98:$A$129,0),4)</f>
        <v>MILES</v>
      </c>
      <c r="D79" s="189"/>
      <c r="E79" s="283">
        <f>INDEX(rate!$A$98:$D$129,MATCH(A79,rate!$A$98:$A$129,0),2)</f>
        <v>0.13100000000000001</v>
      </c>
      <c r="F79" s="121"/>
      <c r="G79" s="144">
        <v>0</v>
      </c>
      <c r="H79" s="169">
        <f>E79*G79</f>
        <v>0</v>
      </c>
      <c r="I79" s="379"/>
    </row>
    <row r="80" spans="1:9" s="24" customFormat="1" ht="10.5">
      <c r="A80" s="141" t="s">
        <v>268</v>
      </c>
      <c r="B80" s="188"/>
      <c r="C80" s="185" t="str">
        <f>INDEX(rate!$A$98:$D$129,MATCH(A80,rate!$A$98:$A$129,0),4)</f>
        <v>DAYS</v>
      </c>
      <c r="D80" s="186">
        <v>0</v>
      </c>
      <c r="E80" s="284"/>
      <c r="F80" s="185">
        <f>INDEX(rate!$A$98:$D$129,MATCH(A80,rate!$A$98:$A$129,0),3)</f>
        <v>7.73</v>
      </c>
      <c r="G80" s="187"/>
      <c r="H80" s="169">
        <f>D80*F80</f>
        <v>0</v>
      </c>
      <c r="I80" s="379"/>
    </row>
    <row r="81" spans="1:9" s="24" customFormat="1" ht="10.5">
      <c r="A81" s="141" t="s">
        <v>267</v>
      </c>
      <c r="B81" s="188"/>
      <c r="C81" s="185" t="str">
        <f>INDEX(rate!$A$98:$D$129,MATCH(A81,rate!$A$98:$A$129,0),4)</f>
        <v>MILES</v>
      </c>
      <c r="D81" s="189"/>
      <c r="E81" s="283">
        <f>INDEX(rate!$A$98:$D$129,MATCH(A81,rate!$A$98:$A$129,0),2)</f>
        <v>0.32</v>
      </c>
      <c r="F81" s="121"/>
      <c r="G81" s="144">
        <v>0</v>
      </c>
      <c r="H81" s="169">
        <f>E81*G81</f>
        <v>0</v>
      </c>
      <c r="I81" s="379"/>
    </row>
    <row r="82" spans="1:9" s="24" customFormat="1" ht="10.5">
      <c r="A82" s="141" t="s">
        <v>268</v>
      </c>
      <c r="B82" s="188"/>
      <c r="C82" s="185" t="str">
        <f>INDEX(rate!$A$98:$D$129,MATCH(A82,rate!$A$98:$A$129,0),4)</f>
        <v>DAYS</v>
      </c>
      <c r="D82" s="186">
        <v>0</v>
      </c>
      <c r="E82" s="284"/>
      <c r="F82" s="185">
        <f>INDEX(rate!$A$98:$D$129,MATCH(A82,rate!$A$98:$A$129,0),3)</f>
        <v>7.73</v>
      </c>
      <c r="G82" s="187"/>
      <c r="H82" s="169">
        <f>D82*F82</f>
        <v>0</v>
      </c>
      <c r="I82" s="379"/>
    </row>
    <row r="83" spans="1:9" s="24" customFormat="1" ht="11.25" thickBot="1">
      <c r="A83" s="149" t="s">
        <v>267</v>
      </c>
      <c r="B83" s="190"/>
      <c r="C83" s="458" t="str">
        <f>INDEX(rate!$A$98:$D$129,MATCH(A83,rate!$A$98:$A$129,0),4)</f>
        <v>MILES</v>
      </c>
      <c r="D83" s="191"/>
      <c r="E83" s="285">
        <f>INDEX(rate!$A$98:$D$129,MATCH(A83,rate!$A$98:$A$129,0),2)</f>
        <v>0.32</v>
      </c>
      <c r="F83" s="124"/>
      <c r="G83" s="152">
        <v>0</v>
      </c>
      <c r="H83" s="171">
        <f>E83*G83</f>
        <v>0</v>
      </c>
      <c r="I83" s="379"/>
    </row>
    <row r="84" spans="1:9" s="24" customFormat="1" ht="11.25" thickBot="1">
      <c r="A84" s="382"/>
      <c r="B84" s="207"/>
      <c r="C84" s="192"/>
      <c r="D84" s="207"/>
      <c r="E84" s="207"/>
      <c r="F84" s="207"/>
      <c r="G84" s="184"/>
      <c r="H84" s="207"/>
      <c r="I84" s="379"/>
    </row>
    <row r="85" spans="1:9" s="24" customFormat="1" ht="11.25" thickBot="1">
      <c r="A85" s="382"/>
      <c r="B85" s="207"/>
      <c r="C85" s="129" t="s">
        <v>58</v>
      </c>
      <c r="D85" s="130"/>
      <c r="E85" s="130"/>
      <c r="F85" s="130"/>
      <c r="G85" s="193"/>
      <c r="H85" s="158">
        <f>SUM(H78:H83)</f>
        <v>0</v>
      </c>
      <c r="I85" s="379"/>
    </row>
    <row r="86" spans="1:9" s="24" customFormat="1" ht="11.25" thickBot="1">
      <c r="A86" s="382"/>
      <c r="B86" s="207"/>
      <c r="C86" s="207"/>
      <c r="D86" s="207"/>
      <c r="E86" s="207"/>
      <c r="F86" s="207"/>
      <c r="G86" s="207"/>
      <c r="H86" s="207"/>
      <c r="I86" s="379"/>
    </row>
    <row r="87" spans="1:9" s="24" customFormat="1" ht="11.25" thickBot="1">
      <c r="A87" s="270" t="s">
        <v>196</v>
      </c>
      <c r="B87" s="194"/>
      <c r="C87" s="194"/>
      <c r="D87" s="195" t="s">
        <v>21</v>
      </c>
      <c r="E87" s="196"/>
      <c r="F87" s="194"/>
      <c r="G87" s="197" t="s">
        <v>22</v>
      </c>
      <c r="H87" s="207"/>
      <c r="I87" s="379"/>
    </row>
    <row r="88" spans="1:9" s="24" customFormat="1" ht="10.5">
      <c r="A88" s="198" t="s">
        <v>347</v>
      </c>
      <c r="B88" s="199"/>
      <c r="C88" s="199"/>
      <c r="D88" s="200"/>
      <c r="E88" s="201"/>
      <c r="F88" s="199"/>
      <c r="G88" s="202">
        <v>0</v>
      </c>
      <c r="H88" s="207"/>
      <c r="I88" s="379"/>
    </row>
    <row r="89" spans="1:9" s="24" customFormat="1" ht="10.5">
      <c r="A89" s="198"/>
      <c r="B89" s="199"/>
      <c r="C89" s="199"/>
      <c r="D89" s="200"/>
      <c r="E89" s="201"/>
      <c r="F89" s="199"/>
      <c r="G89" s="202"/>
      <c r="H89" s="207"/>
      <c r="I89" s="379"/>
    </row>
    <row r="90" spans="1:9" s="24" customFormat="1" ht="10.5">
      <c r="A90" s="198"/>
      <c r="B90" s="199"/>
      <c r="C90" s="199"/>
      <c r="D90" s="200"/>
      <c r="E90" s="201"/>
      <c r="F90" s="199"/>
      <c r="G90" s="202"/>
      <c r="H90" s="207"/>
      <c r="I90" s="379"/>
    </row>
    <row r="91" spans="1:9" s="24" customFormat="1" ht="10.5">
      <c r="A91" s="198"/>
      <c r="B91" s="199"/>
      <c r="C91" s="199"/>
      <c r="D91" s="200"/>
      <c r="E91" s="201"/>
      <c r="F91" s="199"/>
      <c r="G91" s="202"/>
      <c r="H91" s="207"/>
      <c r="I91" s="379"/>
    </row>
    <row r="92" spans="1:9" s="24" customFormat="1" ht="10.5">
      <c r="A92" s="198"/>
      <c r="B92" s="199"/>
      <c r="C92" s="199"/>
      <c r="D92" s="200"/>
      <c r="E92" s="201"/>
      <c r="F92" s="199"/>
      <c r="G92" s="202"/>
      <c r="H92" s="207"/>
      <c r="I92" s="379"/>
    </row>
    <row r="93" spans="1:9" s="24" customFormat="1" ht="10.5">
      <c r="A93" s="198"/>
      <c r="B93" s="199"/>
      <c r="C93" s="199"/>
      <c r="D93" s="200"/>
      <c r="E93" s="201"/>
      <c r="F93" s="199"/>
      <c r="G93" s="202">
        <v>0</v>
      </c>
      <c r="H93" s="207"/>
      <c r="I93" s="379"/>
    </row>
    <row r="94" spans="1:9" s="24" customFormat="1" ht="11.25" thickBot="1">
      <c r="A94" s="382"/>
      <c r="B94" s="207"/>
      <c r="C94" s="207"/>
      <c r="D94" s="207"/>
      <c r="E94" s="207"/>
      <c r="F94" s="207"/>
      <c r="G94" s="160"/>
      <c r="H94" s="207"/>
      <c r="I94" s="379"/>
    </row>
    <row r="95" spans="1:9" s="24" customFormat="1" ht="11.25" thickBot="1">
      <c r="A95" s="382"/>
      <c r="B95" s="207"/>
      <c r="C95" s="129" t="s">
        <v>116</v>
      </c>
      <c r="D95" s="130"/>
      <c r="E95" s="130"/>
      <c r="F95" s="130"/>
      <c r="G95" s="208">
        <f>SUM(G88:G93)</f>
        <v>0</v>
      </c>
      <c r="H95" s="207"/>
      <c r="I95" s="379"/>
    </row>
    <row r="96" spans="1:9" s="24" customFormat="1" ht="11.25" thickBot="1">
      <c r="A96" s="382"/>
      <c r="B96" s="207"/>
      <c r="C96" s="159"/>
      <c r="D96" s="159"/>
      <c r="E96" s="159"/>
      <c r="F96" s="159"/>
      <c r="G96" s="209"/>
      <c r="H96" s="207"/>
      <c r="I96" s="379"/>
    </row>
    <row r="97" spans="1:9" s="24" customFormat="1" ht="11.25" thickBot="1">
      <c r="A97" s="270" t="s">
        <v>115</v>
      </c>
      <c r="B97" s="194"/>
      <c r="C97" s="195" t="s">
        <v>23</v>
      </c>
      <c r="D97" s="196"/>
      <c r="E97" s="194"/>
      <c r="F97" s="194" t="s">
        <v>24</v>
      </c>
      <c r="G97" s="271" t="s">
        <v>25</v>
      </c>
      <c r="H97" s="207"/>
      <c r="I97" s="379"/>
    </row>
    <row r="98" spans="1:9" s="24" customFormat="1" ht="10.5">
      <c r="A98" s="198" t="s">
        <v>346</v>
      </c>
      <c r="B98" s="199"/>
      <c r="C98" s="200"/>
      <c r="D98" s="201"/>
      <c r="E98" s="199"/>
      <c r="F98" s="210"/>
      <c r="G98" s="202">
        <v>0</v>
      </c>
      <c r="H98" s="207"/>
      <c r="I98" s="379"/>
    </row>
    <row r="99" spans="1:9" s="24" customFormat="1" ht="10.5">
      <c r="A99" s="198"/>
      <c r="B99" s="199"/>
      <c r="C99" s="200"/>
      <c r="D99" s="201"/>
      <c r="E99" s="199"/>
      <c r="F99" s="210"/>
      <c r="G99" s="202"/>
      <c r="H99" s="207"/>
      <c r="I99" s="379"/>
    </row>
    <row r="100" spans="1:9" s="24" customFormat="1" ht="10.5">
      <c r="A100" s="198"/>
      <c r="B100" s="199"/>
      <c r="C100" s="200"/>
      <c r="D100" s="201"/>
      <c r="E100" s="199"/>
      <c r="F100" s="210"/>
      <c r="G100" s="202"/>
      <c r="H100" s="207"/>
      <c r="I100" s="379"/>
    </row>
    <row r="101" spans="1:9" s="24" customFormat="1" ht="10.5">
      <c r="A101" s="198"/>
      <c r="B101" s="199"/>
      <c r="C101" s="200"/>
      <c r="D101" s="201"/>
      <c r="E101" s="199"/>
      <c r="F101" s="210"/>
      <c r="G101" s="202"/>
      <c r="H101" s="207"/>
      <c r="I101" s="379"/>
    </row>
    <row r="102" spans="1:9" s="24" customFormat="1" ht="10.5">
      <c r="A102" s="198"/>
      <c r="B102" s="199"/>
      <c r="C102" s="200"/>
      <c r="D102" s="201"/>
      <c r="E102" s="199"/>
      <c r="F102" s="210"/>
      <c r="G102" s="202"/>
      <c r="H102" s="207"/>
      <c r="I102" s="379"/>
    </row>
    <row r="103" spans="1:9" s="24" customFormat="1" ht="10.5">
      <c r="A103" s="198"/>
      <c r="B103" s="199"/>
      <c r="C103" s="200"/>
      <c r="D103" s="201"/>
      <c r="E103" s="199"/>
      <c r="F103" s="210"/>
      <c r="G103" s="202"/>
      <c r="H103" s="207"/>
      <c r="I103" s="379"/>
    </row>
    <row r="104" spans="1:9" s="24" customFormat="1" ht="10.5">
      <c r="A104" s="198"/>
      <c r="B104" s="199"/>
      <c r="C104" s="200"/>
      <c r="D104" s="201"/>
      <c r="E104" s="199"/>
      <c r="F104" s="210"/>
      <c r="G104" s="202"/>
      <c r="H104" s="207"/>
      <c r="I104" s="379"/>
    </row>
    <row r="105" spans="1:9" s="24" customFormat="1" ht="10.5">
      <c r="A105" s="198"/>
      <c r="B105" s="199"/>
      <c r="C105" s="200"/>
      <c r="D105" s="201"/>
      <c r="E105" s="199"/>
      <c r="F105" s="210"/>
      <c r="G105" s="202"/>
      <c r="H105" s="207"/>
      <c r="I105" s="379"/>
    </row>
    <row r="106" spans="1:9" s="24" customFormat="1" ht="10.5">
      <c r="A106" s="117"/>
      <c r="B106" s="199"/>
      <c r="C106" s="200"/>
      <c r="D106" s="201"/>
      <c r="E106" s="199"/>
      <c r="F106" s="210"/>
      <c r="G106" s="202"/>
      <c r="H106" s="207"/>
      <c r="I106" s="379"/>
    </row>
    <row r="107" spans="1:9" s="24" customFormat="1" ht="10.5">
      <c r="A107" s="198"/>
      <c r="B107" s="199"/>
      <c r="C107" s="200"/>
      <c r="D107" s="201"/>
      <c r="E107" s="199"/>
      <c r="F107" s="210"/>
      <c r="G107" s="202"/>
      <c r="H107" s="207"/>
      <c r="I107" s="379"/>
    </row>
    <row r="108" spans="1:9" s="24" customFormat="1" ht="10.5">
      <c r="A108" s="198"/>
      <c r="B108" s="199"/>
      <c r="C108" s="200"/>
      <c r="D108" s="201"/>
      <c r="E108" s="199"/>
      <c r="F108" s="210"/>
      <c r="G108" s="202"/>
      <c r="H108" s="207"/>
      <c r="I108" s="379"/>
    </row>
    <row r="109" spans="1:9" s="24" customFormat="1" ht="10.5">
      <c r="A109" s="198"/>
      <c r="B109" s="199"/>
      <c r="C109" s="200"/>
      <c r="D109" s="201"/>
      <c r="E109" s="199"/>
      <c r="F109" s="210"/>
      <c r="G109" s="202"/>
      <c r="H109" s="207"/>
      <c r="I109" s="379"/>
    </row>
    <row r="110" spans="1:9" s="24" customFormat="1" ht="11.25" thickBot="1">
      <c r="A110" s="149"/>
      <c r="B110" s="203"/>
      <c r="C110" s="204"/>
      <c r="D110" s="205"/>
      <c r="E110" s="203"/>
      <c r="F110" s="211"/>
      <c r="G110" s="206">
        <v>0</v>
      </c>
      <c r="H110" s="207"/>
      <c r="I110" s="379"/>
    </row>
    <row r="111" spans="1:9" s="24" customFormat="1" ht="11.25" thickBot="1">
      <c r="A111" s="382"/>
      <c r="B111" s="207"/>
      <c r="C111" s="116"/>
      <c r="D111" s="207"/>
      <c r="E111" s="207"/>
      <c r="F111" s="207"/>
      <c r="G111" s="160"/>
      <c r="H111" s="207"/>
      <c r="I111" s="379"/>
    </row>
    <row r="112" spans="1:9" s="24" customFormat="1" ht="11.25" thickBot="1">
      <c r="A112" s="382"/>
      <c r="B112" s="207"/>
      <c r="C112" s="129" t="s">
        <v>117</v>
      </c>
      <c r="D112" s="130"/>
      <c r="E112" s="130"/>
      <c r="F112" s="130"/>
      <c r="G112" s="158">
        <f>SUM(G98:G110)</f>
        <v>0</v>
      </c>
      <c r="H112" s="207"/>
      <c r="I112" s="379"/>
    </row>
    <row r="113" spans="1:9" s="24" customFormat="1" ht="11.25" thickBot="1">
      <c r="A113" s="382"/>
      <c r="B113" s="207"/>
      <c r="C113" s="212"/>
      <c r="D113" s="212"/>
      <c r="E113" s="212"/>
      <c r="F113" s="212"/>
      <c r="G113" s="175"/>
      <c r="H113" s="207"/>
      <c r="I113" s="379"/>
    </row>
    <row r="114" spans="1:9" s="24" customFormat="1" ht="11.25" thickBot="1">
      <c r="A114" s="270" t="s">
        <v>197</v>
      </c>
      <c r="B114" s="194"/>
      <c r="C114" s="195" t="s">
        <v>198</v>
      </c>
      <c r="D114" s="213"/>
      <c r="E114" s="194"/>
      <c r="F114" s="194" t="s">
        <v>24</v>
      </c>
      <c r="G114" s="214" t="s">
        <v>22</v>
      </c>
      <c r="H114" s="207"/>
      <c r="I114" s="379"/>
    </row>
    <row r="115" spans="1:9" s="24" customFormat="1" ht="10.5">
      <c r="A115" s="198"/>
      <c r="B115" s="199"/>
      <c r="C115" s="215"/>
      <c r="D115" s="201"/>
      <c r="E115" s="216"/>
      <c r="F115" s="217"/>
      <c r="G115" s="202">
        <v>0</v>
      </c>
      <c r="H115" s="207"/>
      <c r="I115" s="379"/>
    </row>
    <row r="116" spans="1:9" s="24" customFormat="1" ht="10.5">
      <c r="A116" s="198"/>
      <c r="B116" s="199"/>
      <c r="C116" s="215"/>
      <c r="D116" s="201"/>
      <c r="E116" s="216"/>
      <c r="F116" s="217"/>
      <c r="G116" s="202"/>
      <c r="H116" s="207"/>
      <c r="I116" s="379"/>
    </row>
    <row r="117" spans="1:9" s="24" customFormat="1" ht="10.5">
      <c r="A117" s="198"/>
      <c r="B117" s="199"/>
      <c r="C117" s="215"/>
      <c r="D117" s="201"/>
      <c r="E117" s="216"/>
      <c r="F117" s="217"/>
      <c r="G117" s="202"/>
      <c r="H117" s="207"/>
      <c r="I117" s="379"/>
    </row>
    <row r="118" spans="1:9" s="24" customFormat="1" ht="10.5">
      <c r="A118" s="198"/>
      <c r="B118" s="199"/>
      <c r="C118" s="215"/>
      <c r="D118" s="201"/>
      <c r="E118" s="216"/>
      <c r="F118" s="217"/>
      <c r="G118" s="202"/>
      <c r="H118" s="207"/>
      <c r="I118" s="379"/>
    </row>
    <row r="119" spans="1:9" s="24" customFormat="1" ht="11.25" thickBot="1">
      <c r="A119" s="149"/>
      <c r="B119" s="203"/>
      <c r="C119" s="218"/>
      <c r="D119" s="205"/>
      <c r="E119" s="219"/>
      <c r="F119" s="220"/>
      <c r="G119" s="206">
        <v>0</v>
      </c>
      <c r="H119" s="207"/>
      <c r="I119" s="379"/>
    </row>
    <row r="120" spans="1:9" s="24" customFormat="1" ht="11.25" thickBot="1">
      <c r="A120" s="382"/>
      <c r="B120" s="207"/>
      <c r="C120" s="207"/>
      <c r="D120" s="207"/>
      <c r="E120" s="207"/>
      <c r="F120" s="207"/>
      <c r="G120" s="160"/>
      <c r="H120" s="207"/>
      <c r="I120" s="379"/>
    </row>
    <row r="121" spans="1:9" s="24" customFormat="1" ht="11.25" thickBot="1">
      <c r="A121" s="382"/>
      <c r="B121" s="207"/>
      <c r="C121" s="129" t="s">
        <v>199</v>
      </c>
      <c r="D121" s="130"/>
      <c r="E121" s="130"/>
      <c r="F121" s="130"/>
      <c r="G121" s="208">
        <f>SUM(G115:G119)</f>
        <v>0</v>
      </c>
      <c r="H121" s="207"/>
      <c r="I121" s="379"/>
    </row>
    <row r="122" spans="1:9" s="24" customFormat="1" ht="11.25" thickBot="1">
      <c r="A122" s="382"/>
      <c r="B122" s="207"/>
      <c r="C122" s="159"/>
      <c r="D122" s="159"/>
      <c r="E122" s="159"/>
      <c r="F122" s="159"/>
      <c r="G122" s="160"/>
      <c r="H122" s="207"/>
      <c r="I122" s="379"/>
    </row>
    <row r="123" spans="1:9" s="24" customFormat="1" ht="21.75" customHeight="1" thickBot="1">
      <c r="A123" s="270" t="s">
        <v>200</v>
      </c>
      <c r="B123" s="194"/>
      <c r="C123" s="221"/>
      <c r="D123" s="194"/>
      <c r="E123" s="194"/>
      <c r="F123" s="222" t="s">
        <v>21</v>
      </c>
      <c r="G123" s="214" t="s">
        <v>22</v>
      </c>
      <c r="H123" s="207"/>
      <c r="I123" s="379"/>
    </row>
    <row r="124" spans="1:9" s="24" customFormat="1" ht="10.5">
      <c r="A124" s="198"/>
      <c r="B124" s="217"/>
      <c r="C124" s="199"/>
      <c r="D124" s="223"/>
      <c r="E124" s="216"/>
      <c r="F124" s="224"/>
      <c r="G124" s="202">
        <v>0</v>
      </c>
      <c r="H124" s="207"/>
      <c r="I124" s="379"/>
    </row>
    <row r="125" spans="1:9" s="24" customFormat="1" ht="10.5">
      <c r="A125" s="198"/>
      <c r="B125" s="217"/>
      <c r="C125" s="199"/>
      <c r="D125" s="223"/>
      <c r="E125" s="216"/>
      <c r="F125" s="224"/>
      <c r="G125" s="202">
        <v>0</v>
      </c>
      <c r="H125" s="207"/>
      <c r="I125" s="379"/>
    </row>
    <row r="126" spans="1:9" s="24" customFormat="1" ht="10.5">
      <c r="A126" s="198"/>
      <c r="B126" s="217"/>
      <c r="C126" s="199"/>
      <c r="D126" s="223"/>
      <c r="E126" s="216"/>
      <c r="F126" s="224"/>
      <c r="G126" s="202"/>
      <c r="H126" s="207"/>
      <c r="I126" s="379"/>
    </row>
    <row r="127" spans="1:9" s="24" customFormat="1" ht="10.5">
      <c r="A127" s="198"/>
      <c r="B127" s="217"/>
      <c r="C127" s="199"/>
      <c r="D127" s="223"/>
      <c r="E127" s="216"/>
      <c r="F127" s="224"/>
      <c r="G127" s="202"/>
      <c r="H127" s="207"/>
      <c r="I127" s="379"/>
    </row>
    <row r="128" spans="1:9" s="24" customFormat="1" ht="11.25" thickBot="1">
      <c r="A128" s="149"/>
      <c r="B128" s="220"/>
      <c r="C128" s="203"/>
      <c r="D128" s="225"/>
      <c r="E128" s="219"/>
      <c r="F128" s="226"/>
      <c r="G128" s="206">
        <v>0</v>
      </c>
      <c r="H128" s="207"/>
      <c r="I128" s="379"/>
    </row>
    <row r="129" spans="1:9" s="24" customFormat="1" ht="11.25" thickBot="1">
      <c r="A129" s="382"/>
      <c r="B129" s="207"/>
      <c r="C129" s="207"/>
      <c r="D129" s="207"/>
      <c r="E129" s="207"/>
      <c r="F129" s="207"/>
      <c r="G129" s="160"/>
      <c r="H129" s="207"/>
      <c r="I129" s="379"/>
    </row>
    <row r="130" spans="1:9" s="24" customFormat="1" ht="11.25" thickBot="1">
      <c r="A130" s="382"/>
      <c r="B130" s="207"/>
      <c r="C130" s="129" t="s">
        <v>201</v>
      </c>
      <c r="D130" s="130"/>
      <c r="E130" s="130"/>
      <c r="F130" s="130"/>
      <c r="G130" s="208">
        <f>SUM(G124:G128)</f>
        <v>0</v>
      </c>
      <c r="H130" s="207"/>
      <c r="I130" s="379"/>
    </row>
    <row r="131" spans="1:9" s="24" customFormat="1" ht="11.25" thickBot="1">
      <c r="A131" s="382"/>
      <c r="B131" s="207"/>
      <c r="C131" s="212"/>
      <c r="D131" s="212"/>
      <c r="E131" s="212"/>
      <c r="F131" s="212"/>
      <c r="G131" s="227"/>
      <c r="H131" s="207"/>
      <c r="I131" s="379"/>
    </row>
    <row r="132" spans="1:9" s="24" customFormat="1" ht="21.75" customHeight="1" thickBot="1">
      <c r="A132" s="270" t="s">
        <v>220</v>
      </c>
      <c r="B132" s="194"/>
      <c r="C132" s="221"/>
      <c r="D132" s="195" t="s">
        <v>21</v>
      </c>
      <c r="E132" s="196"/>
      <c r="F132" s="228"/>
      <c r="G132" s="214" t="s">
        <v>22</v>
      </c>
      <c r="H132" s="207"/>
      <c r="I132" s="379"/>
    </row>
    <row r="133" spans="1:9" s="24" customFormat="1" ht="10.5">
      <c r="A133" s="198"/>
      <c r="B133" s="217"/>
      <c r="C133" s="199"/>
      <c r="D133" s="215"/>
      <c r="E133" s="229"/>
      <c r="F133" s="230"/>
      <c r="G133" s="202">
        <v>0</v>
      </c>
      <c r="H133" s="207"/>
      <c r="I133" s="379"/>
    </row>
    <row r="134" spans="1:9" s="24" customFormat="1" ht="10.5">
      <c r="A134" s="198"/>
      <c r="B134" s="217"/>
      <c r="C134" s="199"/>
      <c r="D134" s="215"/>
      <c r="E134" s="229"/>
      <c r="F134" s="231"/>
      <c r="G134" s="202"/>
      <c r="H134" s="207"/>
      <c r="I134" s="379"/>
    </row>
    <row r="135" spans="1:9" s="24" customFormat="1" ht="10.5">
      <c r="A135" s="198"/>
      <c r="B135" s="217"/>
      <c r="C135" s="199"/>
      <c r="D135" s="215"/>
      <c r="E135" s="229"/>
      <c r="F135" s="231"/>
      <c r="G135" s="202"/>
      <c r="H135" s="207"/>
      <c r="I135" s="379"/>
    </row>
    <row r="136" spans="1:9" s="24" customFormat="1" ht="10.5">
      <c r="A136" s="198"/>
      <c r="B136" s="217"/>
      <c r="C136" s="199"/>
      <c r="D136" s="215"/>
      <c r="E136" s="229"/>
      <c r="F136" s="231"/>
      <c r="G136" s="202"/>
      <c r="H136" s="207"/>
      <c r="I136" s="379"/>
    </row>
    <row r="137" spans="1:9" s="24" customFormat="1" ht="11.25" thickBot="1">
      <c r="A137" s="149"/>
      <c r="B137" s="220"/>
      <c r="C137" s="203"/>
      <c r="D137" s="218"/>
      <c r="E137" s="232"/>
      <c r="F137" s="233"/>
      <c r="G137" s="206">
        <v>0</v>
      </c>
      <c r="H137" s="207"/>
      <c r="I137" s="379"/>
    </row>
    <row r="138" spans="1:9" s="24" customFormat="1" ht="11.25" thickBot="1">
      <c r="A138" s="382"/>
      <c r="B138" s="207"/>
      <c r="C138" s="207"/>
      <c r="D138" s="207"/>
      <c r="E138" s="207"/>
      <c r="F138" s="207"/>
      <c r="G138" s="160"/>
      <c r="H138" s="207"/>
      <c r="I138" s="379"/>
    </row>
    <row r="139" spans="1:9" s="24" customFormat="1" ht="11.25" thickBot="1">
      <c r="A139" s="382"/>
      <c r="B139" s="207"/>
      <c r="C139" s="129" t="s">
        <v>202</v>
      </c>
      <c r="D139" s="130"/>
      <c r="E139" s="130"/>
      <c r="F139" s="130"/>
      <c r="G139" s="208">
        <f>SUM(G133:G137)</f>
        <v>0</v>
      </c>
      <c r="H139" s="207"/>
      <c r="I139" s="379"/>
    </row>
    <row r="140" spans="1:9" s="24" customFormat="1" ht="11.25" thickBot="1">
      <c r="A140" s="382"/>
      <c r="B140" s="207"/>
      <c r="C140" s="159"/>
      <c r="D140" s="159"/>
      <c r="E140" s="159"/>
      <c r="F140" s="159"/>
      <c r="G140" s="209"/>
      <c r="H140" s="207"/>
      <c r="I140" s="379"/>
    </row>
    <row r="141" spans="1:9" s="24" customFormat="1" ht="11.25" thickBot="1">
      <c r="A141" s="270" t="s">
        <v>203</v>
      </c>
      <c r="B141" s="194"/>
      <c r="C141" s="221"/>
      <c r="D141" s="195" t="s">
        <v>21</v>
      </c>
      <c r="E141" s="221"/>
      <c r="F141" s="221"/>
      <c r="G141" s="234" t="s">
        <v>22</v>
      </c>
      <c r="H141" s="207"/>
      <c r="I141" s="379"/>
    </row>
    <row r="142" spans="1:9" s="24" customFormat="1" ht="10.5">
      <c r="A142" s="198" t="s">
        <v>348</v>
      </c>
      <c r="B142" s="199"/>
      <c r="C142" s="199"/>
      <c r="D142" s="200"/>
      <c r="E142" s="201"/>
      <c r="F142" s="199"/>
      <c r="G142" s="202">
        <v>0</v>
      </c>
      <c r="H142" s="207"/>
      <c r="I142" s="379"/>
    </row>
    <row r="143" spans="1:9" s="24" customFormat="1" ht="10.5">
      <c r="A143" s="198"/>
      <c r="B143" s="199"/>
      <c r="C143" s="199"/>
      <c r="D143" s="200"/>
      <c r="E143" s="201"/>
      <c r="F143" s="199"/>
      <c r="G143" s="202"/>
      <c r="H143" s="207"/>
      <c r="I143" s="379"/>
    </row>
    <row r="144" spans="1:9" s="24" customFormat="1" ht="11.25" thickBot="1">
      <c r="A144" s="149"/>
      <c r="B144" s="203"/>
      <c r="C144" s="203"/>
      <c r="D144" s="204"/>
      <c r="E144" s="205"/>
      <c r="F144" s="203"/>
      <c r="G144" s="206">
        <v>0</v>
      </c>
      <c r="H144" s="207"/>
      <c r="I144" s="379"/>
    </row>
    <row r="145" spans="1:9" s="24" customFormat="1" ht="11.25" thickBot="1">
      <c r="A145" s="382"/>
      <c r="B145" s="207"/>
      <c r="C145" s="235"/>
      <c r="D145" s="235"/>
      <c r="E145" s="235"/>
      <c r="F145" s="235"/>
      <c r="G145" s="236"/>
      <c r="H145" s="207"/>
      <c r="I145" s="379"/>
    </row>
    <row r="146" spans="1:9" s="24" customFormat="1" ht="11.25" thickBot="1">
      <c r="A146" s="382"/>
      <c r="B146" s="207"/>
      <c r="C146" s="129" t="s">
        <v>204</v>
      </c>
      <c r="D146" s="130"/>
      <c r="E146" s="130"/>
      <c r="F146" s="130"/>
      <c r="G146" s="208">
        <f>SUM(G142:G144)</f>
        <v>0</v>
      </c>
      <c r="H146" s="207"/>
      <c r="I146" s="379"/>
    </row>
    <row r="147" spans="1:9" ht="13.5" thickBot="1">
      <c r="A147" s="374"/>
      <c r="B147" s="383"/>
      <c r="C147" s="371"/>
      <c r="D147" s="371"/>
      <c r="E147" s="384"/>
      <c r="F147" s="371"/>
      <c r="G147" s="384"/>
      <c r="H147" s="371"/>
      <c r="I147" s="372"/>
    </row>
    <row r="148" spans="1:9" s="24" customFormat="1" ht="11.25" thickBot="1">
      <c r="A148" s="270" t="s">
        <v>205</v>
      </c>
      <c r="B148" s="194"/>
      <c r="C148" s="221"/>
      <c r="D148" s="195" t="s">
        <v>21</v>
      </c>
      <c r="E148" s="221"/>
      <c r="F148" s="221"/>
      <c r="G148" s="234" t="s">
        <v>22</v>
      </c>
      <c r="H148" s="207"/>
      <c r="I148" s="379"/>
    </row>
    <row r="149" spans="1:9" s="24" customFormat="1" ht="10.5">
      <c r="A149" s="198"/>
      <c r="B149" s="199"/>
      <c r="C149" s="199"/>
      <c r="D149" s="200"/>
      <c r="E149" s="201"/>
      <c r="F149" s="199"/>
      <c r="G149" s="202">
        <v>0</v>
      </c>
      <c r="H149" s="207"/>
      <c r="I149" s="379"/>
    </row>
    <row r="150" spans="1:9" s="24" customFormat="1" ht="10.5">
      <c r="A150" s="198"/>
      <c r="B150" s="199"/>
      <c r="C150" s="199"/>
      <c r="D150" s="200"/>
      <c r="E150" s="201"/>
      <c r="F150" s="199"/>
      <c r="G150" s="202"/>
      <c r="H150" s="207"/>
      <c r="I150" s="379"/>
    </row>
    <row r="151" spans="1:9" s="24" customFormat="1" ht="11.25" thickBot="1">
      <c r="A151" s="149"/>
      <c r="B151" s="203"/>
      <c r="C151" s="203"/>
      <c r="D151" s="204"/>
      <c r="E151" s="205"/>
      <c r="F151" s="203"/>
      <c r="G151" s="206">
        <v>0</v>
      </c>
      <c r="H151" s="207"/>
      <c r="I151" s="379"/>
    </row>
    <row r="152" spans="1:9" s="24" customFormat="1" ht="11.25" thickBot="1">
      <c r="A152" s="382"/>
      <c r="B152" s="207"/>
      <c r="C152" s="207"/>
      <c r="D152" s="207"/>
      <c r="E152" s="207"/>
      <c r="F152" s="207"/>
      <c r="G152" s="160"/>
      <c r="H152" s="207"/>
      <c r="I152" s="379"/>
    </row>
    <row r="153" spans="1:9" s="24" customFormat="1" ht="11.25" thickBot="1">
      <c r="A153" s="382"/>
      <c r="B153" s="207"/>
      <c r="C153" s="129" t="s">
        <v>206</v>
      </c>
      <c r="D153" s="130"/>
      <c r="E153" s="130"/>
      <c r="F153" s="130"/>
      <c r="G153" s="208">
        <f>SUM(G149:G151)</f>
        <v>0</v>
      </c>
      <c r="H153" s="207"/>
      <c r="I153" s="379"/>
    </row>
    <row r="154" spans="1:9" s="24" customFormat="1" ht="11.25" thickBot="1">
      <c r="A154" s="382"/>
      <c r="B154" s="207"/>
      <c r="C154" s="159"/>
      <c r="D154" s="159"/>
      <c r="E154" s="159"/>
      <c r="F154" s="159"/>
      <c r="G154" s="209"/>
      <c r="H154" s="207"/>
      <c r="I154" s="379"/>
    </row>
    <row r="155" spans="1:9" s="24" customFormat="1" ht="11.25" thickBot="1">
      <c r="A155" s="270" t="s">
        <v>26</v>
      </c>
      <c r="B155" s="194"/>
      <c r="C155" s="221"/>
      <c r="D155" s="237" t="s">
        <v>207</v>
      </c>
      <c r="E155" s="238"/>
      <c r="F155" s="239"/>
      <c r="G155" s="234" t="s">
        <v>22</v>
      </c>
      <c r="H155" s="207"/>
      <c r="I155" s="379"/>
    </row>
    <row r="156" spans="1:9" s="24" customFormat="1" ht="10.5">
      <c r="A156" s="141" t="s">
        <v>349</v>
      </c>
      <c r="B156" s="207"/>
      <c r="C156" s="207"/>
      <c r="D156" s="240"/>
      <c r="E156" s="241"/>
      <c r="F156" s="242"/>
      <c r="G156" s="243">
        <v>0</v>
      </c>
      <c r="H156" s="207"/>
      <c r="I156" s="379"/>
    </row>
    <row r="157" spans="1:9" s="24" customFormat="1" ht="10.5">
      <c r="A157" s="244"/>
      <c r="B157" s="142"/>
      <c r="C157" s="142"/>
      <c r="D157" s="245"/>
      <c r="E157" s="180"/>
      <c r="F157" s="246"/>
      <c r="G157" s="247">
        <v>0</v>
      </c>
      <c r="H157" s="207"/>
      <c r="I157" s="379"/>
    </row>
    <row r="158" spans="1:9" s="24" customFormat="1" ht="11.25" thickBot="1">
      <c r="A158" s="149"/>
      <c r="B158" s="203"/>
      <c r="C158" s="203"/>
      <c r="D158" s="204"/>
      <c r="E158" s="220"/>
      <c r="F158" s="205"/>
      <c r="G158" s="248">
        <v>0</v>
      </c>
      <c r="H158" s="207"/>
      <c r="I158" s="379"/>
    </row>
    <row r="159" spans="1:9" s="24" customFormat="1" ht="11.25" thickBot="1">
      <c r="A159" s="382"/>
      <c r="B159" s="207"/>
      <c r="C159" s="207"/>
      <c r="D159" s="207"/>
      <c r="E159" s="207"/>
      <c r="F159" s="207"/>
      <c r="G159" s="160"/>
      <c r="H159" s="207"/>
      <c r="I159" s="379"/>
    </row>
    <row r="160" spans="1:9" s="24" customFormat="1" ht="11.25" thickBot="1">
      <c r="A160" s="382"/>
      <c r="B160" s="207"/>
      <c r="C160" s="129" t="s">
        <v>208</v>
      </c>
      <c r="D160" s="130"/>
      <c r="E160" s="130"/>
      <c r="F160" s="130"/>
      <c r="G160" s="208">
        <f>SUM(G156:G158)</f>
        <v>0</v>
      </c>
      <c r="H160" s="207"/>
      <c r="I160" s="379"/>
    </row>
    <row r="161" spans="1:9" ht="13.5" thickBot="1">
      <c r="A161" s="385"/>
      <c r="B161" s="383"/>
      <c r="C161" s="384"/>
      <c r="D161" s="371"/>
      <c r="E161" s="371"/>
      <c r="F161" s="371"/>
      <c r="G161" s="371"/>
      <c r="H161" s="371"/>
      <c r="I161" s="372"/>
    </row>
    <row r="162" spans="1:9" ht="13.5" thickBot="1">
      <c r="A162" s="386"/>
      <c r="B162" s="89" t="s">
        <v>50</v>
      </c>
      <c r="C162" s="90"/>
      <c r="D162" s="91"/>
      <c r="E162" s="92"/>
      <c r="F162" s="93"/>
      <c r="G162" s="94">
        <f>I27+G37+G47+F57+G67+G74+H85+G95+G112+G121+G130+G139+G146+G153+G160</f>
        <v>0</v>
      </c>
      <c r="H162" s="387">
        <f ca="1">NOW()</f>
        <v>44036.414572800924</v>
      </c>
      <c r="I162" s="388"/>
    </row>
    <row r="163" spans="1:9">
      <c r="A163"/>
      <c r="B163" s="7"/>
      <c r="C163"/>
      <c r="D163" s="5"/>
      <c r="E163" s="8"/>
      <c r="F163" s="5"/>
      <c r="G163" s="8"/>
    </row>
    <row r="164" spans="1:9" ht="13.5" thickBot="1">
      <c r="A164" s="7"/>
      <c r="B164" s="7"/>
      <c r="C164" s="8"/>
      <c r="D164" s="5"/>
      <c r="E164" s="8"/>
      <c r="F164" s="5"/>
      <c r="G164" s="8"/>
    </row>
    <row r="165" spans="1:9" s="17" customFormat="1" ht="25.5" thickBot="1">
      <c r="A165" s="279" t="s">
        <v>251</v>
      </c>
      <c r="B165" s="274"/>
      <c r="C165" s="275"/>
      <c r="D165" s="276"/>
      <c r="E165" s="275"/>
      <c r="F165" s="276"/>
      <c r="G165" s="275"/>
      <c r="H165" s="277"/>
      <c r="I165" s="278"/>
    </row>
    <row r="166" spans="1:9">
      <c r="A166" s="2"/>
      <c r="B166" s="7"/>
      <c r="C166" s="8"/>
      <c r="E166" s="3"/>
      <c r="G166" s="3"/>
    </row>
    <row r="167" spans="1:9">
      <c r="C167" s="3"/>
      <c r="E167" s="3"/>
      <c r="G167" s="3"/>
    </row>
    <row r="168" spans="1:9">
      <c r="C168" s="3"/>
    </row>
    <row r="169" spans="1:9">
      <c r="E169" s="4"/>
      <c r="G169" s="4"/>
    </row>
    <row r="170" spans="1:9">
      <c r="A170"/>
      <c r="C170" s="4"/>
    </row>
    <row r="171" spans="1:9">
      <c r="A171"/>
      <c r="C171" s="4"/>
    </row>
    <row r="172" spans="1:9">
      <c r="A172"/>
      <c r="C172" s="4"/>
    </row>
    <row r="173" spans="1:9">
      <c r="A173"/>
      <c r="C173" s="3"/>
    </row>
    <row r="174" spans="1:9">
      <c r="A174"/>
      <c r="C174" s="3"/>
    </row>
    <row r="175" spans="1:9">
      <c r="A175"/>
      <c r="C175" s="3"/>
    </row>
    <row r="176" spans="1:9">
      <c r="A176"/>
      <c r="C176" s="3"/>
    </row>
    <row r="177" spans="1:7">
      <c r="A177"/>
      <c r="C177" s="3"/>
    </row>
    <row r="178" spans="1:7">
      <c r="A178"/>
    </row>
    <row r="179" spans="1:7">
      <c r="A179"/>
    </row>
    <row r="180" spans="1:7">
      <c r="A180"/>
    </row>
    <row r="181" spans="1:7">
      <c r="A181"/>
    </row>
    <row r="182" spans="1:7">
      <c r="A182"/>
      <c r="G182" s="4"/>
    </row>
    <row r="183" spans="1:7">
      <c r="A183"/>
    </row>
    <row r="184" spans="1:7">
      <c r="A184"/>
    </row>
    <row r="185" spans="1:7">
      <c r="A185"/>
    </row>
    <row r="186" spans="1:7">
      <c r="A186"/>
    </row>
    <row r="187" spans="1:7">
      <c r="A187"/>
    </row>
    <row r="188" spans="1:7">
      <c r="A188"/>
    </row>
    <row r="189" spans="1:7">
      <c r="A189"/>
    </row>
    <row r="190" spans="1:7">
      <c r="A190"/>
    </row>
    <row r="191" spans="1:7">
      <c r="A191"/>
    </row>
    <row r="192" spans="1:7">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s="16" t="s">
        <v>128</v>
      </c>
    </row>
    <row r="276" spans="1:8">
      <c r="A276"/>
    </row>
    <row r="277" spans="1:8">
      <c r="A277"/>
    </row>
    <row r="278" spans="1:8" s="24" customFormat="1" ht="10.5">
      <c r="A278" s="24" t="s">
        <v>27</v>
      </c>
      <c r="B278" s="265"/>
      <c r="C278" s="27"/>
      <c r="D278" s="27"/>
      <c r="E278" s="26"/>
      <c r="F278" s="24" t="s">
        <v>27</v>
      </c>
      <c r="G278" s="264" t="s">
        <v>28</v>
      </c>
    </row>
    <row r="279" spans="1:8">
      <c r="A279"/>
      <c r="B279" s="15"/>
      <c r="C279" s="9"/>
      <c r="D279" s="9"/>
      <c r="F279"/>
      <c r="G279" s="13"/>
      <c r="H279"/>
    </row>
    <row r="280" spans="1:8">
      <c r="A280" s="87" t="s">
        <v>123</v>
      </c>
      <c r="B280" s="25"/>
      <c r="C280" s="26"/>
      <c r="D280" s="256"/>
      <c r="F280" s="86" t="s">
        <v>124</v>
      </c>
      <c r="G280" s="13"/>
      <c r="H280"/>
    </row>
    <row r="281" spans="1:8">
      <c r="A281" s="95" t="s">
        <v>287</v>
      </c>
      <c r="B281" s="413">
        <v>5480</v>
      </c>
      <c r="C281" s="26"/>
      <c r="D281" s="27" t="s">
        <v>29</v>
      </c>
      <c r="F281" s="24" t="s">
        <v>188</v>
      </c>
      <c r="G281" s="28">
        <v>75</v>
      </c>
      <c r="H281"/>
    </row>
    <row r="282" spans="1:8">
      <c r="A282" s="95" t="s">
        <v>288</v>
      </c>
      <c r="B282" s="413">
        <v>3099</v>
      </c>
      <c r="C282" s="26"/>
      <c r="D282" s="27" t="s">
        <v>29</v>
      </c>
      <c r="F282" s="24" t="s">
        <v>183</v>
      </c>
      <c r="G282" s="28">
        <v>99</v>
      </c>
      <c r="H282"/>
    </row>
    <row r="283" spans="1:8">
      <c r="A283" s="95" t="s">
        <v>289</v>
      </c>
      <c r="B283" s="413">
        <v>12896</v>
      </c>
      <c r="C283" s="26"/>
      <c r="D283" s="27" t="s">
        <v>29</v>
      </c>
      <c r="F283" s="24" t="s">
        <v>184</v>
      </c>
      <c r="G283" s="28">
        <v>119</v>
      </c>
      <c r="H283"/>
    </row>
    <row r="284" spans="1:8">
      <c r="A284" s="95" t="s">
        <v>290</v>
      </c>
      <c r="B284" s="413">
        <v>3735</v>
      </c>
      <c r="C284" s="26"/>
      <c r="D284" s="27" t="s">
        <v>29</v>
      </c>
      <c r="F284" s="24" t="s">
        <v>185</v>
      </c>
      <c r="G284" s="28">
        <v>140</v>
      </c>
      <c r="H284"/>
    </row>
    <row r="285" spans="1:8">
      <c r="A285" s="95" t="s">
        <v>291</v>
      </c>
      <c r="B285" s="413">
        <v>7515</v>
      </c>
      <c r="C285" s="26"/>
      <c r="D285" s="27" t="s">
        <v>29</v>
      </c>
      <c r="F285" s="24" t="s">
        <v>186</v>
      </c>
      <c r="G285" s="28">
        <v>157</v>
      </c>
      <c r="H285"/>
    </row>
    <row r="286" spans="1:8">
      <c r="A286" s="95" t="s">
        <v>292</v>
      </c>
      <c r="B286" s="413">
        <v>4945</v>
      </c>
      <c r="C286" s="26"/>
      <c r="D286" s="27" t="s">
        <v>29</v>
      </c>
      <c r="F286" s="24" t="s">
        <v>187</v>
      </c>
      <c r="G286" s="28">
        <v>180</v>
      </c>
      <c r="H286"/>
    </row>
    <row r="287" spans="1:8">
      <c r="A287" s="95" t="s">
        <v>293</v>
      </c>
      <c r="B287" s="413">
        <v>6876</v>
      </c>
      <c r="C287" s="26"/>
      <c r="D287" s="27" t="s">
        <v>29</v>
      </c>
      <c r="F287" s="24" t="s">
        <v>167</v>
      </c>
      <c r="G287" s="28">
        <v>200</v>
      </c>
      <c r="H287"/>
    </row>
    <row r="288" spans="1:8">
      <c r="A288" s="95" t="s">
        <v>294</v>
      </c>
      <c r="B288" s="413">
        <v>2716</v>
      </c>
      <c r="C288" s="26"/>
      <c r="D288" s="27" t="s">
        <v>29</v>
      </c>
      <c r="F288" s="24" t="s">
        <v>168</v>
      </c>
      <c r="G288" s="28">
        <v>207</v>
      </c>
      <c r="H288"/>
    </row>
    <row r="289" spans="1:8">
      <c r="A289" s="95" t="s">
        <v>295</v>
      </c>
      <c r="B289" s="413">
        <v>1277</v>
      </c>
      <c r="C289" s="26"/>
      <c r="D289" s="27" t="s">
        <v>29</v>
      </c>
      <c r="F289" s="24" t="s">
        <v>169</v>
      </c>
      <c r="G289" s="28">
        <v>225</v>
      </c>
      <c r="H289"/>
    </row>
    <row r="290" spans="1:8">
      <c r="A290" s="95" t="s">
        <v>296</v>
      </c>
      <c r="B290" s="413">
        <v>8105</v>
      </c>
      <c r="C290" s="26"/>
      <c r="D290" s="27" t="s">
        <v>29</v>
      </c>
      <c r="F290" s="24" t="s">
        <v>170</v>
      </c>
      <c r="G290" s="28">
        <v>234</v>
      </c>
      <c r="H290"/>
    </row>
    <row r="291" spans="1:8">
      <c r="A291" s="95" t="s">
        <v>297</v>
      </c>
      <c r="B291" s="413">
        <v>8799</v>
      </c>
      <c r="C291" s="26"/>
      <c r="D291" s="27" t="s">
        <v>29</v>
      </c>
      <c r="F291" s="24" t="s">
        <v>68</v>
      </c>
      <c r="G291" s="28">
        <v>29</v>
      </c>
      <c r="H291"/>
    </row>
    <row r="292" spans="1:8">
      <c r="A292" s="95" t="s">
        <v>298</v>
      </c>
      <c r="B292" s="413">
        <v>4158</v>
      </c>
      <c r="C292" s="26"/>
      <c r="D292" s="27" t="s">
        <v>29</v>
      </c>
      <c r="F292" s="24" t="s">
        <v>69</v>
      </c>
      <c r="G292" s="28">
        <v>127</v>
      </c>
      <c r="H292"/>
    </row>
    <row r="293" spans="1:8">
      <c r="A293" s="95" t="s">
        <v>299</v>
      </c>
      <c r="B293" s="413">
        <v>7644</v>
      </c>
      <c r="C293" s="26"/>
      <c r="D293" s="27" t="s">
        <v>29</v>
      </c>
      <c r="F293" s="24" t="s">
        <v>70</v>
      </c>
      <c r="G293" s="28">
        <v>116</v>
      </c>
      <c r="H293"/>
    </row>
    <row r="294" spans="1:8">
      <c r="A294" s="95" t="s">
        <v>300</v>
      </c>
      <c r="B294" s="413">
        <v>8786</v>
      </c>
      <c r="C294" s="26"/>
      <c r="D294" s="27" t="s">
        <v>29</v>
      </c>
      <c r="F294" s="24" t="s">
        <v>71</v>
      </c>
      <c r="G294" s="28">
        <v>110</v>
      </c>
      <c r="H294"/>
    </row>
    <row r="295" spans="1:8">
      <c r="A295" s="95" t="s">
        <v>301</v>
      </c>
      <c r="B295" s="413">
        <v>2833</v>
      </c>
      <c r="C295" s="26"/>
      <c r="D295" s="27" t="s">
        <v>29</v>
      </c>
      <c r="F295" s="24" t="s">
        <v>30</v>
      </c>
      <c r="G295" s="28">
        <v>32</v>
      </c>
      <c r="H295"/>
    </row>
    <row r="296" spans="1:8">
      <c r="A296" s="95" t="s">
        <v>302</v>
      </c>
      <c r="B296" s="413">
        <v>1920</v>
      </c>
      <c r="C296" s="26"/>
      <c r="D296" s="27" t="s">
        <v>29</v>
      </c>
      <c r="F296" s="24" t="s">
        <v>11</v>
      </c>
      <c r="G296" s="28">
        <v>47</v>
      </c>
      <c r="H296"/>
    </row>
    <row r="297" spans="1:8">
      <c r="A297" s="95" t="s">
        <v>303</v>
      </c>
      <c r="B297" s="413">
        <v>917</v>
      </c>
      <c r="C297" s="26"/>
      <c r="D297" s="27" t="s">
        <v>29</v>
      </c>
      <c r="F297" s="24" t="s">
        <v>32</v>
      </c>
      <c r="G297" s="28">
        <v>50</v>
      </c>
      <c r="H297"/>
    </row>
    <row r="298" spans="1:8">
      <c r="A298" s="24" t="s">
        <v>246</v>
      </c>
      <c r="B298" s="28">
        <v>28483</v>
      </c>
      <c r="D298" s="27" t="s">
        <v>29</v>
      </c>
      <c r="F298" s="24" t="s">
        <v>12</v>
      </c>
      <c r="G298" s="28">
        <v>63</v>
      </c>
      <c r="H298"/>
    </row>
    <row r="299" spans="1:8">
      <c r="A299" s="24" t="s">
        <v>249</v>
      </c>
      <c r="B299" s="28">
        <v>46261</v>
      </c>
      <c r="D299" s="27" t="s">
        <v>29</v>
      </c>
      <c r="F299" s="24" t="s">
        <v>33</v>
      </c>
      <c r="G299" s="28">
        <v>76</v>
      </c>
      <c r="H299"/>
    </row>
    <row r="300" spans="1:8">
      <c r="A300" s="24" t="s">
        <v>248</v>
      </c>
      <c r="B300" s="28">
        <v>34086</v>
      </c>
      <c r="D300" s="27" t="s">
        <v>29</v>
      </c>
      <c r="F300" s="24" t="s">
        <v>14</v>
      </c>
      <c r="G300" s="28">
        <v>87</v>
      </c>
      <c r="H300"/>
    </row>
    <row r="301" spans="1:8">
      <c r="A301" s="24" t="s">
        <v>146</v>
      </c>
      <c r="B301" s="29">
        <v>11427</v>
      </c>
      <c r="D301" s="27" t="s">
        <v>29</v>
      </c>
      <c r="F301" s="24" t="s">
        <v>34</v>
      </c>
      <c r="G301" s="28">
        <v>98</v>
      </c>
      <c r="H301"/>
    </row>
    <row r="302" spans="1:8">
      <c r="A302" s="24" t="s">
        <v>147</v>
      </c>
      <c r="B302" s="28">
        <v>24186</v>
      </c>
      <c r="D302" s="27" t="s">
        <v>29</v>
      </c>
      <c r="F302" s="24" t="s">
        <v>35</v>
      </c>
      <c r="G302" s="28">
        <v>108</v>
      </c>
      <c r="H302"/>
    </row>
    <row r="303" spans="1:8">
      <c r="A303" s="24" t="s">
        <v>148</v>
      </c>
      <c r="B303" s="28">
        <v>10219</v>
      </c>
      <c r="D303" s="27" t="s">
        <v>29</v>
      </c>
      <c r="F303" s="24" t="s">
        <v>36</v>
      </c>
      <c r="G303" s="28">
        <v>123</v>
      </c>
      <c r="H303"/>
    </row>
    <row r="304" spans="1:8">
      <c r="A304" s="24" t="s">
        <v>149</v>
      </c>
      <c r="B304" s="28">
        <v>17675</v>
      </c>
      <c r="D304" s="27" t="s">
        <v>29</v>
      </c>
      <c r="F304" s="24" t="s">
        <v>72</v>
      </c>
      <c r="G304" s="28">
        <v>163</v>
      </c>
      <c r="H304"/>
    </row>
    <row r="305" spans="1:8">
      <c r="A305" s="24" t="s">
        <v>150</v>
      </c>
      <c r="B305" s="28">
        <v>10296</v>
      </c>
      <c r="D305" s="27" t="s">
        <v>29</v>
      </c>
      <c r="F305" s="24" t="s">
        <v>42</v>
      </c>
      <c r="G305" s="28">
        <v>31</v>
      </c>
      <c r="H305"/>
    </row>
    <row r="306" spans="1:8">
      <c r="A306" s="24" t="s">
        <v>151</v>
      </c>
      <c r="B306" s="28">
        <v>8428</v>
      </c>
      <c r="D306" s="27" t="s">
        <v>29</v>
      </c>
      <c r="F306" s="24" t="s">
        <v>43</v>
      </c>
      <c r="G306" s="28">
        <v>34</v>
      </c>
      <c r="H306"/>
    </row>
    <row r="307" spans="1:8">
      <c r="A307" s="24" t="s">
        <v>152</v>
      </c>
      <c r="B307" s="28">
        <v>7669</v>
      </c>
      <c r="D307" s="27" t="s">
        <v>29</v>
      </c>
      <c r="F307" s="24" t="s">
        <v>44</v>
      </c>
      <c r="G307" s="28">
        <v>40</v>
      </c>
      <c r="H307"/>
    </row>
    <row r="308" spans="1:8">
      <c r="A308" s="24" t="s">
        <v>153</v>
      </c>
      <c r="B308" s="28">
        <v>8035</v>
      </c>
      <c r="D308" s="27" t="s">
        <v>29</v>
      </c>
      <c r="F308" s="24" t="s">
        <v>45</v>
      </c>
      <c r="G308" s="28">
        <v>44</v>
      </c>
      <c r="H308"/>
    </row>
    <row r="309" spans="1:8">
      <c r="A309" s="24" t="s">
        <v>247</v>
      </c>
      <c r="B309" s="28">
        <v>20832</v>
      </c>
      <c r="D309" s="27" t="s">
        <v>29</v>
      </c>
      <c r="F309" s="24" t="s">
        <v>46</v>
      </c>
      <c r="G309" s="28">
        <v>48</v>
      </c>
      <c r="H309"/>
    </row>
    <row r="310" spans="1:8">
      <c r="A310" s="24" t="s">
        <v>154</v>
      </c>
      <c r="B310" s="28">
        <v>11982</v>
      </c>
      <c r="D310" s="27" t="s">
        <v>29</v>
      </c>
      <c r="F310" s="24" t="s">
        <v>47</v>
      </c>
      <c r="G310" s="28">
        <v>56</v>
      </c>
      <c r="H310"/>
    </row>
    <row r="311" spans="1:8">
      <c r="A311" s="24" t="s">
        <v>155</v>
      </c>
      <c r="B311" s="28">
        <v>4964</v>
      </c>
      <c r="D311" s="27" t="s">
        <v>29</v>
      </c>
      <c r="F311" s="24" t="s">
        <v>48</v>
      </c>
      <c r="G311" s="28">
        <v>61</v>
      </c>
      <c r="H311"/>
    </row>
    <row r="312" spans="1:8">
      <c r="A312" s="24" t="s">
        <v>156</v>
      </c>
      <c r="B312" s="28">
        <v>13264</v>
      </c>
      <c r="D312" s="27" t="s">
        <v>29</v>
      </c>
      <c r="F312" s="24" t="s">
        <v>37</v>
      </c>
      <c r="G312" s="28">
        <v>65</v>
      </c>
      <c r="H312"/>
    </row>
    <row r="313" spans="1:8">
      <c r="A313" s="24" t="s">
        <v>157</v>
      </c>
      <c r="B313" s="28">
        <v>9584</v>
      </c>
      <c r="D313" s="27" t="s">
        <v>29</v>
      </c>
      <c r="F313" s="24" t="s">
        <v>38</v>
      </c>
      <c r="G313" s="28">
        <v>68</v>
      </c>
      <c r="H313"/>
    </row>
    <row r="314" spans="1:8">
      <c r="A314" s="24" t="s">
        <v>158</v>
      </c>
      <c r="B314" s="28">
        <v>4637</v>
      </c>
      <c r="D314" s="27" t="s">
        <v>29</v>
      </c>
      <c r="F314" s="24" t="s">
        <v>39</v>
      </c>
      <c r="G314" s="28">
        <v>79</v>
      </c>
      <c r="H314"/>
    </row>
    <row r="315" spans="1:8">
      <c r="A315" s="24" t="s">
        <v>159</v>
      </c>
      <c r="B315" s="28">
        <v>6221</v>
      </c>
      <c r="D315" s="27" t="s">
        <v>29</v>
      </c>
      <c r="F315" s="24" t="s">
        <v>13</v>
      </c>
      <c r="G315" s="28">
        <v>95</v>
      </c>
      <c r="H315"/>
    </row>
    <row r="316" spans="1:8">
      <c r="A316" s="24" t="s">
        <v>160</v>
      </c>
      <c r="B316" s="28">
        <v>6383</v>
      </c>
      <c r="D316" s="27" t="s">
        <v>29</v>
      </c>
      <c r="F316" s="24" t="s">
        <v>40</v>
      </c>
      <c r="G316" s="28">
        <v>111</v>
      </c>
      <c r="H316"/>
    </row>
    <row r="317" spans="1:8">
      <c r="A317" s="24" t="s">
        <v>161</v>
      </c>
      <c r="B317" s="28">
        <v>8727</v>
      </c>
      <c r="D317" s="27" t="s">
        <v>29</v>
      </c>
      <c r="F317" s="24" t="s">
        <v>41</v>
      </c>
      <c r="G317" s="28">
        <v>128</v>
      </c>
      <c r="H317"/>
    </row>
    <row r="318" spans="1:8">
      <c r="A318" s="24" t="s">
        <v>162</v>
      </c>
      <c r="B318" s="28">
        <v>11179</v>
      </c>
      <c r="D318" s="27" t="s">
        <v>29</v>
      </c>
      <c r="F318" s="24" t="s">
        <v>171</v>
      </c>
      <c r="G318" s="28">
        <v>156</v>
      </c>
      <c r="H318"/>
    </row>
    <row r="319" spans="1:8">
      <c r="A319" s="24" t="s">
        <v>163</v>
      </c>
      <c r="B319" s="28">
        <v>8840</v>
      </c>
      <c r="D319" s="27" t="s">
        <v>29</v>
      </c>
      <c r="F319" s="24" t="s">
        <v>234</v>
      </c>
      <c r="G319" s="28">
        <v>147</v>
      </c>
      <c r="H319"/>
    </row>
    <row r="320" spans="1:8">
      <c r="A320" s="24"/>
      <c r="B320" s="28"/>
      <c r="D320" s="27"/>
      <c r="F320" s="24" t="s">
        <v>235</v>
      </c>
      <c r="G320" s="28">
        <v>108</v>
      </c>
      <c r="H320"/>
    </row>
    <row r="321" spans="1:8">
      <c r="A321" s="86" t="s">
        <v>125</v>
      </c>
      <c r="B321" s="28"/>
      <c r="D321" s="27" t="s">
        <v>29</v>
      </c>
      <c r="F321" s="24" t="s">
        <v>73</v>
      </c>
      <c r="G321" s="30">
        <v>34</v>
      </c>
      <c r="H321"/>
    </row>
    <row r="322" spans="1:8">
      <c r="A322" s="95" t="s">
        <v>245</v>
      </c>
      <c r="B322" s="28">
        <v>12515</v>
      </c>
      <c r="D322" s="27" t="s">
        <v>29</v>
      </c>
      <c r="F322" s="26" t="s">
        <v>74</v>
      </c>
      <c r="G322" s="31">
        <v>37</v>
      </c>
      <c r="H322"/>
    </row>
    <row r="323" spans="1:8">
      <c r="A323" s="24" t="s">
        <v>242</v>
      </c>
      <c r="B323" s="33">
        <v>23206</v>
      </c>
      <c r="D323" s="27" t="s">
        <v>29</v>
      </c>
      <c r="F323" s="26" t="s">
        <v>75</v>
      </c>
      <c r="G323" s="31">
        <v>39</v>
      </c>
      <c r="H323"/>
    </row>
    <row r="324" spans="1:8">
      <c r="A324" s="24" t="s">
        <v>135</v>
      </c>
      <c r="B324" s="28">
        <v>17217</v>
      </c>
      <c r="D324" s="27" t="s">
        <v>29</v>
      </c>
      <c r="F324" s="26" t="s">
        <v>76</v>
      </c>
      <c r="G324" s="31">
        <v>42</v>
      </c>
      <c r="H324"/>
    </row>
    <row r="325" spans="1:8">
      <c r="A325" s="24" t="s">
        <v>243</v>
      </c>
      <c r="B325" s="28">
        <v>15853</v>
      </c>
      <c r="D325" s="27" t="s">
        <v>29</v>
      </c>
      <c r="F325" s="26" t="s">
        <v>77</v>
      </c>
      <c r="G325" s="31">
        <v>45</v>
      </c>
      <c r="H325"/>
    </row>
    <row r="326" spans="1:8">
      <c r="A326" s="24" t="s">
        <v>244</v>
      </c>
      <c r="B326" s="28">
        <v>11019</v>
      </c>
      <c r="D326" s="27" t="s">
        <v>29</v>
      </c>
      <c r="F326" s="26" t="s">
        <v>78</v>
      </c>
      <c r="G326" s="31">
        <v>47</v>
      </c>
      <c r="H326"/>
    </row>
    <row r="327" spans="1:8">
      <c r="A327" s="24"/>
      <c r="B327" s="28"/>
      <c r="C327" s="9"/>
      <c r="D327" s="27" t="s">
        <v>29</v>
      </c>
      <c r="F327" s="26" t="s">
        <v>79</v>
      </c>
      <c r="G327" s="31">
        <v>50</v>
      </c>
      <c r="H327"/>
    </row>
    <row r="328" spans="1:8">
      <c r="A328" s="24"/>
      <c r="B328" s="29"/>
      <c r="C328" s="9"/>
      <c r="D328" s="9"/>
      <c r="F328" s="26" t="s">
        <v>80</v>
      </c>
      <c r="G328" s="31">
        <v>52</v>
      </c>
      <c r="H328"/>
    </row>
    <row r="329" spans="1:8">
      <c r="A329" s="86" t="s">
        <v>126</v>
      </c>
      <c r="B329" s="28"/>
      <c r="C329" s="9"/>
      <c r="D329" s="9"/>
      <c r="F329" s="26" t="s">
        <v>81</v>
      </c>
      <c r="G329" s="31">
        <v>54</v>
      </c>
      <c r="H329"/>
    </row>
    <row r="330" spans="1:8">
      <c r="A330" s="95" t="s">
        <v>315</v>
      </c>
      <c r="B330" s="28">
        <v>136</v>
      </c>
      <c r="C330" s="9"/>
      <c r="D330" s="9" t="s">
        <v>7</v>
      </c>
      <c r="F330" s="26" t="s">
        <v>82</v>
      </c>
      <c r="G330" s="31">
        <v>57</v>
      </c>
      <c r="H330"/>
    </row>
    <row r="331" spans="1:8">
      <c r="A331" s="95" t="s">
        <v>316</v>
      </c>
      <c r="B331" s="28">
        <v>149</v>
      </c>
      <c r="C331" s="9"/>
      <c r="D331" s="9" t="s">
        <v>7</v>
      </c>
      <c r="F331" s="26" t="s">
        <v>83</v>
      </c>
      <c r="G331" s="31">
        <v>59</v>
      </c>
      <c r="H331"/>
    </row>
    <row r="332" spans="1:8">
      <c r="A332" s="95" t="s">
        <v>317</v>
      </c>
      <c r="B332" s="28">
        <v>371</v>
      </c>
      <c r="C332" s="9"/>
      <c r="D332" s="9" t="s">
        <v>7</v>
      </c>
      <c r="F332" s="26" t="s">
        <v>85</v>
      </c>
      <c r="G332" s="31">
        <v>61</v>
      </c>
      <c r="H332"/>
    </row>
    <row r="333" spans="1:8">
      <c r="A333" s="95" t="s">
        <v>318</v>
      </c>
      <c r="B333" s="28">
        <v>259</v>
      </c>
      <c r="C333" s="9"/>
      <c r="D333" s="9" t="s">
        <v>7</v>
      </c>
      <c r="F333" s="26" t="s">
        <v>86</v>
      </c>
      <c r="G333" s="31">
        <v>63</v>
      </c>
      <c r="H333"/>
    </row>
    <row r="334" spans="1:8">
      <c r="A334" s="95" t="s">
        <v>319</v>
      </c>
      <c r="B334" s="28">
        <v>296</v>
      </c>
      <c r="C334" s="9"/>
      <c r="D334" s="9" t="s">
        <v>7</v>
      </c>
      <c r="F334" s="26" t="s">
        <v>87</v>
      </c>
      <c r="G334" s="31">
        <v>65</v>
      </c>
      <c r="H334"/>
    </row>
    <row r="335" spans="1:8">
      <c r="A335" s="95" t="s">
        <v>320</v>
      </c>
      <c r="B335" s="28">
        <v>150</v>
      </c>
      <c r="C335" s="9"/>
      <c r="D335" s="9" t="s">
        <v>7</v>
      </c>
      <c r="F335" s="26" t="s">
        <v>309</v>
      </c>
      <c r="G335" s="31">
        <v>0</v>
      </c>
      <c r="H335"/>
    </row>
    <row r="336" spans="1:8">
      <c r="A336" s="95" t="s">
        <v>239</v>
      </c>
      <c r="B336" s="28">
        <v>288</v>
      </c>
      <c r="C336" s="9"/>
      <c r="D336" s="9" t="s">
        <v>7</v>
      </c>
      <c r="F336"/>
      <c r="G336"/>
      <c r="H336"/>
    </row>
    <row r="337" spans="1:8">
      <c r="A337" s="95" t="s">
        <v>305</v>
      </c>
      <c r="B337" s="28">
        <v>79</v>
      </c>
      <c r="C337" s="9"/>
      <c r="D337" s="9" t="s">
        <v>7</v>
      </c>
      <c r="H337"/>
    </row>
    <row r="338" spans="1:8">
      <c r="A338" s="95" t="s">
        <v>136</v>
      </c>
      <c r="B338" s="28">
        <v>48</v>
      </c>
      <c r="C338" s="9"/>
      <c r="D338" s="9" t="s">
        <v>7</v>
      </c>
      <c r="H338"/>
    </row>
    <row r="339" spans="1:8">
      <c r="A339" s="95" t="s">
        <v>90</v>
      </c>
      <c r="B339" s="28">
        <v>81</v>
      </c>
      <c r="C339" s="9"/>
      <c r="D339" s="9" t="s">
        <v>7</v>
      </c>
      <c r="H339"/>
    </row>
    <row r="340" spans="1:8">
      <c r="A340" s="95" t="s">
        <v>88</v>
      </c>
      <c r="B340" s="28">
        <v>38</v>
      </c>
      <c r="C340" s="9"/>
      <c r="D340" s="9" t="s">
        <v>7</v>
      </c>
      <c r="H340"/>
    </row>
    <row r="341" spans="1:8">
      <c r="A341" s="95" t="s">
        <v>321</v>
      </c>
      <c r="B341" s="28">
        <v>25</v>
      </c>
      <c r="C341" s="9"/>
      <c r="D341" s="9" t="s">
        <v>7</v>
      </c>
      <c r="H341"/>
    </row>
    <row r="342" spans="1:8">
      <c r="A342" s="95" t="s">
        <v>322</v>
      </c>
      <c r="B342" s="28">
        <v>88</v>
      </c>
      <c r="C342" s="9"/>
      <c r="D342" s="9" t="s">
        <v>7</v>
      </c>
      <c r="H342"/>
    </row>
    <row r="343" spans="1:8">
      <c r="A343" s="95" t="s">
        <v>323</v>
      </c>
      <c r="B343" s="28">
        <v>58</v>
      </c>
      <c r="C343" s="9"/>
      <c r="D343" s="9" t="s">
        <v>7</v>
      </c>
      <c r="H343"/>
    </row>
    <row r="344" spans="1:8">
      <c r="A344" s="95" t="s">
        <v>84</v>
      </c>
      <c r="B344" s="28">
        <v>15</v>
      </c>
      <c r="C344" s="9"/>
      <c r="D344" s="9" t="s">
        <v>7</v>
      </c>
      <c r="H344"/>
    </row>
    <row r="345" spans="1:8">
      <c r="A345" s="95" t="s">
        <v>324</v>
      </c>
      <c r="B345" s="28">
        <v>9</v>
      </c>
      <c r="C345" s="9"/>
      <c r="D345" s="9" t="s">
        <v>7</v>
      </c>
      <c r="H345"/>
    </row>
    <row r="346" spans="1:8">
      <c r="A346" s="95" t="s">
        <v>325</v>
      </c>
      <c r="B346" s="28">
        <v>14</v>
      </c>
      <c r="C346" s="9"/>
      <c r="D346" s="9" t="s">
        <v>7</v>
      </c>
      <c r="H346"/>
    </row>
    <row r="347" spans="1:8">
      <c r="A347" s="95" t="s">
        <v>326</v>
      </c>
      <c r="B347" s="28">
        <v>19</v>
      </c>
      <c r="C347" s="9"/>
      <c r="D347" s="9" t="s">
        <v>7</v>
      </c>
      <c r="H347"/>
    </row>
    <row r="348" spans="1:8">
      <c r="A348" s="95" t="s">
        <v>132</v>
      </c>
      <c r="B348" s="28">
        <v>22</v>
      </c>
      <c r="C348" s="9"/>
      <c r="D348" s="9" t="s">
        <v>7</v>
      </c>
      <c r="H348"/>
    </row>
    <row r="349" spans="1:8">
      <c r="A349" s="95" t="s">
        <v>327</v>
      </c>
      <c r="B349" s="28">
        <v>30</v>
      </c>
      <c r="C349" s="9"/>
      <c r="D349" s="9" t="s">
        <v>7</v>
      </c>
      <c r="H349"/>
    </row>
    <row r="350" spans="1:8">
      <c r="A350" s="95" t="s">
        <v>328</v>
      </c>
      <c r="B350" s="28">
        <v>4</v>
      </c>
      <c r="C350" s="9"/>
      <c r="D350" s="9" t="s">
        <v>7</v>
      </c>
      <c r="H350"/>
    </row>
    <row r="351" spans="1:8">
      <c r="A351" s="95" t="s">
        <v>329</v>
      </c>
      <c r="B351" s="28">
        <v>5</v>
      </c>
      <c r="C351" s="9"/>
      <c r="D351" s="9" t="s">
        <v>7</v>
      </c>
      <c r="H351"/>
    </row>
    <row r="352" spans="1:8">
      <c r="A352" s="95" t="s">
        <v>344</v>
      </c>
      <c r="B352" s="28">
        <v>3</v>
      </c>
      <c r="C352" s="9"/>
      <c r="D352" s="9" t="s">
        <v>7</v>
      </c>
      <c r="H352"/>
    </row>
    <row r="353" spans="1:8">
      <c r="A353" s="24" t="s">
        <v>330</v>
      </c>
      <c r="B353" s="28">
        <v>3</v>
      </c>
      <c r="D353" s="9" t="s">
        <v>7</v>
      </c>
      <c r="H353"/>
    </row>
    <row r="354" spans="1:8">
      <c r="A354" s="24" t="s">
        <v>237</v>
      </c>
      <c r="B354" s="33">
        <v>2</v>
      </c>
      <c r="D354" s="9" t="s">
        <v>7</v>
      </c>
      <c r="H354"/>
    </row>
    <row r="355" spans="1:8">
      <c r="A355" s="24" t="s">
        <v>238</v>
      </c>
      <c r="B355" s="33">
        <v>5</v>
      </c>
      <c r="D355" s="9" t="s">
        <v>7</v>
      </c>
      <c r="H355"/>
    </row>
    <row r="356" spans="1:8">
      <c r="A356" s="24" t="s">
        <v>331</v>
      </c>
      <c r="B356" s="28">
        <v>12</v>
      </c>
      <c r="D356" s="9" t="s">
        <v>7</v>
      </c>
      <c r="H356"/>
    </row>
    <row r="357" spans="1:8">
      <c r="A357" s="24" t="s">
        <v>332</v>
      </c>
      <c r="B357" s="28">
        <v>73</v>
      </c>
      <c r="D357" s="9" t="s">
        <v>7</v>
      </c>
      <c r="H357"/>
    </row>
    <row r="358" spans="1:8">
      <c r="A358" s="24" t="s">
        <v>333</v>
      </c>
      <c r="B358" s="28">
        <v>102</v>
      </c>
      <c r="D358" s="9" t="s">
        <v>7</v>
      </c>
      <c r="H358"/>
    </row>
    <row r="359" spans="1:8">
      <c r="A359" s="24" t="s">
        <v>240</v>
      </c>
      <c r="B359" s="28">
        <v>8</v>
      </c>
      <c r="D359" s="9" t="s">
        <v>7</v>
      </c>
      <c r="H359"/>
    </row>
    <row r="360" spans="1:8">
      <c r="A360" s="24" t="s">
        <v>236</v>
      </c>
      <c r="B360" s="28">
        <v>13</v>
      </c>
      <c r="D360" s="9" t="s">
        <v>7</v>
      </c>
      <c r="H360"/>
    </row>
    <row r="361" spans="1:8">
      <c r="A361" s="24" t="s">
        <v>241</v>
      </c>
      <c r="B361" s="28">
        <v>13</v>
      </c>
      <c r="D361" s="9" t="s">
        <v>7</v>
      </c>
      <c r="H361"/>
    </row>
    <row r="362" spans="1:8">
      <c r="A362" s="24" t="s">
        <v>334</v>
      </c>
      <c r="B362" s="28">
        <v>17</v>
      </c>
      <c r="C362" s="9"/>
      <c r="D362" s="9" t="s">
        <v>7</v>
      </c>
      <c r="H362"/>
    </row>
    <row r="363" spans="1:8">
      <c r="A363" s="24" t="s">
        <v>335</v>
      </c>
      <c r="B363" s="28">
        <v>13</v>
      </c>
      <c r="C363" s="9"/>
      <c r="D363" s="9" t="s">
        <v>7</v>
      </c>
      <c r="H363"/>
    </row>
    <row r="364" spans="1:8">
      <c r="A364" s="24" t="s">
        <v>336</v>
      </c>
      <c r="B364" s="28">
        <v>24</v>
      </c>
      <c r="C364" s="27"/>
      <c r="D364" s="9" t="s">
        <v>7</v>
      </c>
      <c r="H364"/>
    </row>
    <row r="365" spans="1:8">
      <c r="A365" s="24" t="s">
        <v>337</v>
      </c>
      <c r="B365" s="28">
        <v>123</v>
      </c>
      <c r="C365" s="27"/>
      <c r="D365" s="9" t="s">
        <v>7</v>
      </c>
      <c r="H365"/>
    </row>
    <row r="366" spans="1:8">
      <c r="A366" s="24" t="s">
        <v>338</v>
      </c>
      <c r="B366" s="28">
        <v>40</v>
      </c>
      <c r="C366" s="27"/>
      <c r="D366" s="9" t="s">
        <v>7</v>
      </c>
      <c r="H366"/>
    </row>
    <row r="367" spans="1:8">
      <c r="A367" s="24" t="s">
        <v>89</v>
      </c>
      <c r="B367" s="28">
        <v>77</v>
      </c>
      <c r="C367" s="27"/>
      <c r="D367" s="9" t="s">
        <v>7</v>
      </c>
      <c r="H367"/>
    </row>
    <row r="368" spans="1:8">
      <c r="A368" s="24" t="s">
        <v>339</v>
      </c>
      <c r="B368" s="28">
        <v>80</v>
      </c>
      <c r="C368" s="27"/>
      <c r="D368" s="9" t="s">
        <v>7</v>
      </c>
      <c r="H368"/>
    </row>
    <row r="369" spans="1:8">
      <c r="A369" s="24" t="s">
        <v>340</v>
      </c>
      <c r="B369" s="28">
        <v>80</v>
      </c>
      <c r="C369" s="27"/>
      <c r="D369" s="9" t="s">
        <v>7</v>
      </c>
      <c r="H369"/>
    </row>
    <row r="370" spans="1:8">
      <c r="A370" s="24" t="s">
        <v>137</v>
      </c>
      <c r="B370" s="28">
        <v>15</v>
      </c>
      <c r="C370" s="27"/>
      <c r="D370" s="9" t="s">
        <v>7</v>
      </c>
      <c r="H370"/>
    </row>
    <row r="371" spans="1:8">
      <c r="A371" s="24" t="s">
        <v>341</v>
      </c>
      <c r="B371" s="28">
        <v>937</v>
      </c>
      <c r="C371" s="27"/>
      <c r="D371" s="9" t="s">
        <v>62</v>
      </c>
      <c r="H371"/>
    </row>
    <row r="372" spans="1:8">
      <c r="A372" s="24" t="s">
        <v>342</v>
      </c>
      <c r="B372" s="28">
        <v>937</v>
      </c>
      <c r="C372" s="27"/>
      <c r="D372" s="9" t="s">
        <v>62</v>
      </c>
      <c r="H372"/>
    </row>
    <row r="373" spans="1:8">
      <c r="A373" s="24"/>
      <c r="B373" s="28"/>
      <c r="C373" s="27"/>
      <c r="D373" s="9"/>
      <c r="E373"/>
      <c r="H373"/>
    </row>
    <row r="374" spans="1:8">
      <c r="A374" s="400" t="s">
        <v>127</v>
      </c>
      <c r="B374" s="28"/>
      <c r="C374" s="27"/>
      <c r="D374" s="27"/>
      <c r="E374"/>
      <c r="H374"/>
    </row>
    <row r="375" spans="1:8">
      <c r="A375" s="389" t="s">
        <v>252</v>
      </c>
      <c r="B375" s="390">
        <v>0.17399999999999999</v>
      </c>
      <c r="C375" s="401"/>
      <c r="D375" s="392" t="s">
        <v>31</v>
      </c>
      <c r="E375"/>
      <c r="H375"/>
    </row>
    <row r="376" spans="1:8">
      <c r="A376" s="393" t="s">
        <v>253</v>
      </c>
      <c r="B376" s="402"/>
      <c r="C376" s="399">
        <v>8.3699999999999992</v>
      </c>
      <c r="D376" s="396" t="s">
        <v>49</v>
      </c>
      <c r="E376"/>
      <c r="H376"/>
    </row>
    <row r="377" spans="1:8">
      <c r="A377" s="389" t="s">
        <v>254</v>
      </c>
      <c r="B377" s="390">
        <v>0.13100000000000001</v>
      </c>
      <c r="C377" s="398"/>
      <c r="D377" s="392" t="s">
        <v>31</v>
      </c>
      <c r="E377"/>
      <c r="F377"/>
      <c r="G377"/>
      <c r="H377"/>
    </row>
    <row r="378" spans="1:8">
      <c r="A378" s="393" t="s">
        <v>255</v>
      </c>
      <c r="B378" s="394"/>
      <c r="C378" s="399">
        <v>7.06</v>
      </c>
      <c r="D378" s="396" t="s">
        <v>49</v>
      </c>
      <c r="E378"/>
      <c r="F378"/>
      <c r="G378"/>
      <c r="H378"/>
    </row>
    <row r="379" spans="1:8">
      <c r="A379" s="389" t="s">
        <v>256</v>
      </c>
      <c r="B379" s="390">
        <v>0.123</v>
      </c>
      <c r="C379" s="398"/>
      <c r="D379" s="392" t="s">
        <v>31</v>
      </c>
      <c r="E379"/>
      <c r="F379"/>
      <c r="G379"/>
      <c r="H379"/>
    </row>
    <row r="380" spans="1:8">
      <c r="A380" s="393" t="s">
        <v>257</v>
      </c>
      <c r="B380" s="394"/>
      <c r="C380" s="399">
        <v>6.17</v>
      </c>
      <c r="D380" s="396" t="s">
        <v>49</v>
      </c>
      <c r="E380"/>
      <c r="F380"/>
      <c r="G380"/>
      <c r="H380"/>
    </row>
    <row r="381" spans="1:8">
      <c r="A381" s="389" t="s">
        <v>258</v>
      </c>
      <c r="B381" s="390">
        <v>0.27500000000000002</v>
      </c>
      <c r="C381" s="398"/>
      <c r="D381" s="392" t="s">
        <v>31</v>
      </c>
      <c r="E381"/>
      <c r="F381"/>
      <c r="G381"/>
      <c r="H381"/>
    </row>
    <row r="382" spans="1:8">
      <c r="A382" s="393" t="s">
        <v>259</v>
      </c>
      <c r="B382" s="394"/>
      <c r="C382" s="399">
        <v>8.9700000000000006</v>
      </c>
      <c r="D382" s="396" t="s">
        <v>49</v>
      </c>
      <c r="E382"/>
      <c r="F382"/>
      <c r="G382"/>
      <c r="H382"/>
    </row>
    <row r="383" spans="1:8">
      <c r="A383" s="389" t="s">
        <v>277</v>
      </c>
      <c r="B383" s="390">
        <v>0.21099999999999999</v>
      </c>
      <c r="C383" s="397"/>
      <c r="D383" s="392" t="s">
        <v>31</v>
      </c>
      <c r="E383"/>
      <c r="F383"/>
      <c r="G383"/>
      <c r="H383"/>
    </row>
    <row r="384" spans="1:8">
      <c r="A384" s="393" t="s">
        <v>278</v>
      </c>
      <c r="B384" s="394"/>
      <c r="C384" s="395">
        <v>10.27</v>
      </c>
      <c r="D384" s="396" t="s">
        <v>49</v>
      </c>
      <c r="E384"/>
      <c r="F384"/>
      <c r="G384"/>
      <c r="H384"/>
    </row>
    <row r="385" spans="1:10">
      <c r="A385" s="389" t="s">
        <v>283</v>
      </c>
      <c r="B385" s="390">
        <v>0.20699999999999999</v>
      </c>
      <c r="C385" s="391"/>
      <c r="D385" s="392" t="s">
        <v>31</v>
      </c>
      <c r="E385"/>
      <c r="F385"/>
      <c r="G385"/>
      <c r="H385"/>
    </row>
    <row r="386" spans="1:10">
      <c r="A386" s="393" t="s">
        <v>284</v>
      </c>
      <c r="B386" s="394"/>
      <c r="C386" s="395">
        <v>8.6300000000000008</v>
      </c>
      <c r="D386" s="396" t="s">
        <v>49</v>
      </c>
      <c r="E386"/>
      <c r="F386"/>
      <c r="G386"/>
      <c r="H386"/>
    </row>
    <row r="387" spans="1:10">
      <c r="A387" s="389" t="s">
        <v>279</v>
      </c>
      <c r="B387" s="403">
        <v>0.16300000000000001</v>
      </c>
      <c r="C387" s="391"/>
      <c r="D387" s="392" t="s">
        <v>31</v>
      </c>
      <c r="E387"/>
      <c r="F387"/>
      <c r="G387"/>
      <c r="H387"/>
      <c r="J387" s="412"/>
    </row>
    <row r="388" spans="1:10">
      <c r="A388" s="393" t="s">
        <v>280</v>
      </c>
      <c r="B388" s="404"/>
      <c r="C388" s="395">
        <v>8.1300000000000008</v>
      </c>
      <c r="D388" s="396" t="s">
        <v>49</v>
      </c>
      <c r="E388"/>
      <c r="F388"/>
      <c r="G388"/>
      <c r="H388"/>
      <c r="J388" s="412"/>
    </row>
    <row r="389" spans="1:10">
      <c r="A389" s="389" t="s">
        <v>263</v>
      </c>
      <c r="B389" s="403">
        <v>0.31</v>
      </c>
      <c r="C389" s="391"/>
      <c r="D389" s="392" t="s">
        <v>31</v>
      </c>
      <c r="E389"/>
      <c r="F389"/>
      <c r="G389"/>
      <c r="H389"/>
      <c r="J389" s="412"/>
    </row>
    <row r="390" spans="1:10">
      <c r="A390" s="393" t="s">
        <v>264</v>
      </c>
      <c r="B390" s="404"/>
      <c r="C390" s="395">
        <v>9.1999999999999993</v>
      </c>
      <c r="D390" s="396" t="s">
        <v>49</v>
      </c>
      <c r="E390"/>
      <c r="F390"/>
      <c r="G390"/>
      <c r="H390"/>
      <c r="J390" s="412"/>
    </row>
    <row r="391" spans="1:10">
      <c r="A391" s="389" t="s">
        <v>281</v>
      </c>
      <c r="B391" s="403">
        <v>0.26500000000000001</v>
      </c>
      <c r="C391" s="391"/>
      <c r="D391" s="392" t="s">
        <v>31</v>
      </c>
      <c r="E391"/>
      <c r="F391"/>
      <c r="G391"/>
      <c r="H391"/>
      <c r="J391" s="412"/>
    </row>
    <row r="392" spans="1:10">
      <c r="A392" s="393" t="s">
        <v>282</v>
      </c>
      <c r="B392" s="404"/>
      <c r="C392" s="395">
        <v>6.83</v>
      </c>
      <c r="D392" s="396" t="s">
        <v>49</v>
      </c>
      <c r="E392"/>
      <c r="F392"/>
      <c r="G392"/>
      <c r="H392"/>
      <c r="J392" s="412"/>
    </row>
    <row r="393" spans="1:10">
      <c r="A393" s="389" t="s">
        <v>285</v>
      </c>
      <c r="B393" s="403">
        <v>0.249</v>
      </c>
      <c r="C393" s="391"/>
      <c r="D393" s="392" t="s">
        <v>31</v>
      </c>
      <c r="E393"/>
      <c r="F393"/>
      <c r="G393"/>
      <c r="H393"/>
    </row>
    <row r="394" spans="1:10">
      <c r="A394" s="405" t="s">
        <v>286</v>
      </c>
      <c r="B394" s="406"/>
      <c r="C394" s="407">
        <v>8.43</v>
      </c>
      <c r="D394" s="396" t="s">
        <v>49</v>
      </c>
      <c r="E394"/>
      <c r="F394"/>
      <c r="G394"/>
      <c r="H394"/>
    </row>
    <row r="395" spans="1:10">
      <c r="A395" s="389" t="s">
        <v>273</v>
      </c>
      <c r="B395" s="390">
        <v>0.26400000000000001</v>
      </c>
      <c r="C395" s="391"/>
      <c r="D395" s="392" t="s">
        <v>31</v>
      </c>
      <c r="E395"/>
      <c r="F395"/>
      <c r="G395"/>
      <c r="H395"/>
    </row>
    <row r="396" spans="1:10">
      <c r="A396" s="393" t="s">
        <v>274</v>
      </c>
      <c r="B396" s="394"/>
      <c r="C396" s="395">
        <v>6.33</v>
      </c>
      <c r="D396" s="396" t="s">
        <v>49</v>
      </c>
      <c r="E396"/>
      <c r="F396"/>
      <c r="G396"/>
      <c r="H396"/>
    </row>
    <row r="397" spans="1:10">
      <c r="A397" s="408" t="s">
        <v>275</v>
      </c>
      <c r="B397" s="409">
        <v>0.3</v>
      </c>
      <c r="C397" s="410"/>
      <c r="D397" s="392" t="s">
        <v>31</v>
      </c>
      <c r="E397"/>
      <c r="F397"/>
      <c r="G397"/>
      <c r="H397"/>
    </row>
    <row r="398" spans="1:10">
      <c r="A398" s="405" t="s">
        <v>276</v>
      </c>
      <c r="B398" s="406"/>
      <c r="C398" s="407">
        <v>7.6</v>
      </c>
      <c r="D398" s="396" t="s">
        <v>49</v>
      </c>
      <c r="E398"/>
      <c r="F398"/>
      <c r="G398"/>
      <c r="H398"/>
    </row>
    <row r="399" spans="1:10">
      <c r="A399" s="408" t="s">
        <v>271</v>
      </c>
      <c r="B399" s="409">
        <v>0.252</v>
      </c>
      <c r="C399" s="410"/>
      <c r="D399" s="392" t="s">
        <v>31</v>
      </c>
      <c r="E399"/>
      <c r="F399"/>
      <c r="G399"/>
      <c r="H399"/>
    </row>
    <row r="400" spans="1:10">
      <c r="A400" s="405" t="s">
        <v>272</v>
      </c>
      <c r="B400" s="406"/>
      <c r="C400" s="407">
        <v>5.37</v>
      </c>
      <c r="D400" s="396" t="s">
        <v>49</v>
      </c>
      <c r="E400"/>
      <c r="F400"/>
      <c r="G400"/>
      <c r="H400"/>
    </row>
    <row r="401" spans="1:8">
      <c r="A401" s="408" t="s">
        <v>270</v>
      </c>
      <c r="B401" s="409">
        <v>0.248</v>
      </c>
      <c r="C401" s="410"/>
      <c r="D401" s="392" t="s">
        <v>31</v>
      </c>
      <c r="E401"/>
      <c r="F401"/>
      <c r="G401"/>
      <c r="H401"/>
    </row>
    <row r="402" spans="1:8">
      <c r="A402" s="405" t="s">
        <v>269</v>
      </c>
      <c r="B402" s="406"/>
      <c r="C402" s="407">
        <v>5.57</v>
      </c>
      <c r="D402" s="411" t="s">
        <v>49</v>
      </c>
      <c r="E402"/>
      <c r="F402"/>
      <c r="G402"/>
      <c r="H402"/>
    </row>
    <row r="403" spans="1:8">
      <c r="A403" s="408" t="s">
        <v>265</v>
      </c>
      <c r="B403" s="409">
        <v>0.33600000000000002</v>
      </c>
      <c r="C403" s="410"/>
      <c r="D403" s="392" t="s">
        <v>31</v>
      </c>
      <c r="E403"/>
      <c r="F403"/>
      <c r="G403"/>
      <c r="H403"/>
    </row>
    <row r="404" spans="1:8">
      <c r="A404" s="405" t="s">
        <v>266</v>
      </c>
      <c r="B404" s="406"/>
      <c r="C404" s="407">
        <v>7.47</v>
      </c>
      <c r="D404" s="396" t="s">
        <v>49</v>
      </c>
      <c r="E404"/>
      <c r="F404"/>
      <c r="G404"/>
      <c r="H404"/>
    </row>
    <row r="405" spans="1:8">
      <c r="A405" s="408" t="s">
        <v>267</v>
      </c>
      <c r="B405" s="409">
        <v>0.32</v>
      </c>
      <c r="C405" s="410"/>
      <c r="D405" s="392" t="s">
        <v>31</v>
      </c>
      <c r="E405"/>
      <c r="F405"/>
      <c r="G405"/>
      <c r="H405"/>
    </row>
    <row r="406" spans="1:8">
      <c r="A406" s="405" t="s">
        <v>268</v>
      </c>
      <c r="B406" s="406"/>
      <c r="C406" s="407">
        <v>7.73</v>
      </c>
      <c r="D406" s="411" t="s">
        <v>49</v>
      </c>
      <c r="E406"/>
      <c r="F406"/>
      <c r="G406"/>
      <c r="H406"/>
    </row>
    <row r="407" spans="1:8">
      <c r="A407"/>
      <c r="B407"/>
      <c r="C407"/>
      <c r="D407" s="34"/>
      <c r="E407"/>
      <c r="F407"/>
      <c r="G407"/>
      <c r="H407"/>
    </row>
  </sheetData>
  <mergeCells count="3">
    <mergeCell ref="F1:G1"/>
    <mergeCell ref="G4:I4"/>
    <mergeCell ref="D4:F4"/>
  </mergeCells>
  <phoneticPr fontId="7" type="noConversion"/>
  <dataValidations xWindow="468" yWindow="220" count="6">
    <dataValidation type="list" allowBlank="1" showInputMessage="1" showErrorMessage="1" prompt="click on arrow for a drop down list" sqref="A51:A55">
      <formula1>$A$322:$A$326</formula1>
    </dataValidation>
    <dataValidation type="list" allowBlank="1" showInputMessage="1" showErrorMessage="1" prompt="Click on arrow for a drop down list" sqref="E8:E25">
      <formula1>$F$281:$F$335</formula1>
    </dataValidation>
    <dataValidation type="list" allowBlank="1" showInputMessage="1" showErrorMessage="1" prompt="click on arrow for a drop down list" sqref="A41:A45">
      <formula1>$A$298:$A$319</formula1>
    </dataValidation>
    <dataValidation type="list" allowBlank="1" showInputMessage="1" showErrorMessage="1" prompt="click on arrow for a drop down list" sqref="A31:A35">
      <formula1>$A$281:$A$297</formula1>
    </dataValidation>
    <dataValidation type="list" allowBlank="1" showInputMessage="1" showErrorMessage="1" sqref="A61:A65">
      <formula1>$A$330:$A$372</formula1>
    </dataValidation>
    <dataValidation type="list" allowBlank="1" showInputMessage="1" showErrorMessage="1" sqref="A78:A83">
      <formula1>$A$375:$A$406</formula1>
    </dataValidation>
  </dataValidations>
  <printOptions horizontalCentered="1"/>
  <pageMargins left="0.7" right="0.45" top="0.75" bottom="0.75" header="0.3" footer="0.3"/>
  <pageSetup scale="75" orientation="portrait" horizontalDpi="4294967293" r:id="rId1"/>
  <headerFooter alignWithMargins="0">
    <oddFooter>&amp;C&amp;P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07"/>
  <sheetViews>
    <sheetView showGridLines="0" workbookViewId="0">
      <selection activeCell="G4" sqref="G4:I4"/>
    </sheetView>
  </sheetViews>
  <sheetFormatPr defaultRowHeight="12.75"/>
  <cols>
    <col min="1" max="1" width="24.7109375" style="1" customWidth="1"/>
    <col min="2" max="2" width="12.7109375" style="5" customWidth="1"/>
    <col min="3" max="3" width="6.7109375" style="1" customWidth="1"/>
    <col min="4" max="4" width="9" style="1" customWidth="1"/>
    <col min="5" max="5" width="10.7109375" style="1" customWidth="1"/>
    <col min="6" max="6" width="13" style="1" customWidth="1"/>
    <col min="7" max="7" width="14.7109375" style="1" customWidth="1"/>
    <col min="8" max="8" width="12.7109375" style="1" customWidth="1"/>
    <col min="9" max="9" width="12.7109375" customWidth="1"/>
    <col min="10" max="10" width="13.28515625" customWidth="1"/>
  </cols>
  <sheetData>
    <row r="1" spans="1:16" s="1" customFormat="1" ht="22.5" customHeight="1" thickBot="1">
      <c r="A1" s="362" t="s">
        <v>3</v>
      </c>
      <c r="B1" s="363" t="str">
        <f>'Daily Summary'!K2</f>
        <v>S20003</v>
      </c>
      <c r="C1" s="364"/>
      <c r="D1" s="365"/>
      <c r="E1" s="366" t="s">
        <v>51</v>
      </c>
      <c r="F1" s="466" t="str">
        <f>'Daily Summary'!A1</f>
        <v>T/S Kevin McCormack</v>
      </c>
      <c r="G1" s="466"/>
      <c r="H1" s="367"/>
      <c r="I1" s="368"/>
      <c r="J1" s="11"/>
      <c r="K1" s="5"/>
      <c r="L1" s="5"/>
      <c r="M1" s="5"/>
      <c r="N1" s="5"/>
      <c r="O1" s="5"/>
      <c r="P1" s="5"/>
    </row>
    <row r="2" spans="1:16" s="1" customFormat="1" ht="12.75" customHeight="1">
      <c r="A2" s="369"/>
      <c r="B2" s="370"/>
      <c r="C2" s="370"/>
      <c r="D2" s="371"/>
      <c r="E2" s="370"/>
      <c r="F2" s="371"/>
      <c r="G2" s="370"/>
      <c r="H2" s="371"/>
      <c r="I2" s="372"/>
      <c r="J2" s="5"/>
      <c r="K2" s="5"/>
      <c r="L2" s="5"/>
      <c r="M2" s="5"/>
      <c r="N2" s="5"/>
      <c r="O2" s="5"/>
      <c r="P2" s="5"/>
    </row>
    <row r="3" spans="1:16" s="1" customFormat="1" ht="12.75" customHeight="1">
      <c r="A3" s="369"/>
      <c r="B3" s="370"/>
      <c r="C3" s="370"/>
      <c r="D3" s="371"/>
      <c r="E3" s="370"/>
      <c r="F3" s="371"/>
      <c r="G3" s="370"/>
      <c r="H3" s="371"/>
      <c r="I3" s="372"/>
      <c r="J3" s="5"/>
      <c r="K3" s="5"/>
      <c r="L3" s="5"/>
      <c r="M3" s="5"/>
      <c r="N3" s="5"/>
      <c r="O3" s="5"/>
      <c r="P3" s="5"/>
    </row>
    <row r="4" spans="1:16" ht="13.5" thickBot="1">
      <c r="A4" s="373" t="s">
        <v>52</v>
      </c>
      <c r="B4" s="361">
        <f>'day1'!B4+1</f>
        <v>43892</v>
      </c>
      <c r="C4" s="14"/>
      <c r="D4" s="469" t="s">
        <v>262</v>
      </c>
      <c r="E4" s="469"/>
      <c r="F4" s="469"/>
      <c r="G4" s="467"/>
      <c r="H4" s="467"/>
      <c r="I4" s="468"/>
    </row>
    <row r="5" spans="1:16" ht="13.5" thickBot="1">
      <c r="A5" s="374"/>
      <c r="B5" s="371"/>
      <c r="C5" s="375"/>
      <c r="D5" s="370"/>
      <c r="E5" s="371"/>
      <c r="F5" s="371"/>
      <c r="G5" s="376"/>
      <c r="H5" s="370"/>
      <c r="I5" s="377"/>
    </row>
    <row r="6" spans="1:16" s="24" customFormat="1" ht="10.5">
      <c r="A6" s="101"/>
      <c r="B6" s="272" t="s">
        <v>310</v>
      </c>
      <c r="C6" s="272" t="s">
        <v>233</v>
      </c>
      <c r="D6" s="102"/>
      <c r="E6" s="272" t="s">
        <v>4</v>
      </c>
      <c r="F6" s="102"/>
      <c r="G6" s="272" t="s">
        <v>2</v>
      </c>
      <c r="H6" s="272" t="s">
        <v>5</v>
      </c>
      <c r="I6" s="103"/>
    </row>
    <row r="7" spans="1:16" s="24" customFormat="1" ht="11.25" thickBot="1">
      <c r="A7" s="104" t="s">
        <v>53</v>
      </c>
      <c r="B7" s="105" t="s">
        <v>311</v>
      </c>
      <c r="C7" s="105"/>
      <c r="D7" s="105" t="s">
        <v>10</v>
      </c>
      <c r="E7" s="105" t="s">
        <v>1</v>
      </c>
      <c r="F7" s="105" t="s">
        <v>6</v>
      </c>
      <c r="G7" s="105" t="s">
        <v>7</v>
      </c>
      <c r="H7" s="105" t="s">
        <v>8</v>
      </c>
      <c r="I7" s="106" t="s">
        <v>9</v>
      </c>
      <c r="J7" s="107"/>
    </row>
    <row r="8" spans="1:16" s="24" customFormat="1" ht="10.5">
      <c r="A8" s="108" t="s">
        <v>164</v>
      </c>
      <c r="B8" s="420"/>
      <c r="C8" s="109"/>
      <c r="D8" s="110" t="s">
        <v>165</v>
      </c>
      <c r="E8" s="111" t="s">
        <v>13</v>
      </c>
      <c r="F8" s="112" t="s">
        <v>166</v>
      </c>
      <c r="G8" s="113">
        <v>0</v>
      </c>
      <c r="H8" s="114">
        <f>INDEX(rate!$F$4:$G$58,MATCH(E8,rate!$F$4:$F$58,0),2)</f>
        <v>95</v>
      </c>
      <c r="I8" s="115">
        <f t="shared" ref="I8:I25" si="0">(G8*H8)</f>
        <v>0</v>
      </c>
      <c r="J8" s="116"/>
    </row>
    <row r="9" spans="1:16" s="24" customFormat="1" ht="10.5">
      <c r="A9" s="117" t="s">
        <v>164</v>
      </c>
      <c r="B9" s="421"/>
      <c r="C9" s="123"/>
      <c r="D9" s="118" t="s">
        <v>165</v>
      </c>
      <c r="E9" s="119" t="s">
        <v>183</v>
      </c>
      <c r="F9" s="88" t="s">
        <v>166</v>
      </c>
      <c r="G9" s="120">
        <v>0</v>
      </c>
      <c r="H9" s="121">
        <f>INDEX(rate!$F$4:$G$58,MATCH(E9,rate!$F$4:$F$58,0),2)</f>
        <v>99</v>
      </c>
      <c r="I9" s="122">
        <f t="shared" si="0"/>
        <v>0</v>
      </c>
    </row>
    <row r="10" spans="1:16" s="24" customFormat="1" ht="10.5">
      <c r="A10" s="117" t="s">
        <v>164</v>
      </c>
      <c r="B10" s="421"/>
      <c r="C10" s="123"/>
      <c r="D10" s="118" t="s">
        <v>165</v>
      </c>
      <c r="E10" s="119" t="s">
        <v>184</v>
      </c>
      <c r="F10" s="88" t="s">
        <v>166</v>
      </c>
      <c r="G10" s="120">
        <v>0</v>
      </c>
      <c r="H10" s="121">
        <f>INDEX(rate!$F$4:$G$58,MATCH(E10,rate!$F$4:$F$58,0),2)</f>
        <v>119</v>
      </c>
      <c r="I10" s="122">
        <f t="shared" si="0"/>
        <v>0</v>
      </c>
    </row>
    <row r="11" spans="1:16" s="24" customFormat="1" ht="10.5">
      <c r="A11" s="117" t="s">
        <v>164</v>
      </c>
      <c r="B11" s="421"/>
      <c r="C11" s="123"/>
      <c r="D11" s="118" t="s">
        <v>165</v>
      </c>
      <c r="E11" s="119" t="s">
        <v>185</v>
      </c>
      <c r="F11" s="88" t="s">
        <v>166</v>
      </c>
      <c r="G11" s="120">
        <v>0</v>
      </c>
      <c r="H11" s="121">
        <f>INDEX(rate!$F$4:$G$58,MATCH(E11,rate!$F$4:$F$58,0),2)</f>
        <v>140</v>
      </c>
      <c r="I11" s="122">
        <f t="shared" si="0"/>
        <v>0</v>
      </c>
    </row>
    <row r="12" spans="1:16" s="24" customFormat="1" ht="10.5">
      <c r="A12" s="117" t="s">
        <v>164</v>
      </c>
      <c r="B12" s="421"/>
      <c r="C12" s="123"/>
      <c r="D12" s="118" t="s">
        <v>165</v>
      </c>
      <c r="E12" s="119" t="s">
        <v>186</v>
      </c>
      <c r="F12" s="88" t="s">
        <v>166</v>
      </c>
      <c r="G12" s="120">
        <v>0</v>
      </c>
      <c r="H12" s="121">
        <f>INDEX(rate!$F$4:$G$58,MATCH(E12,rate!$F$4:$F$58,0),2)</f>
        <v>157</v>
      </c>
      <c r="I12" s="122">
        <f t="shared" si="0"/>
        <v>0</v>
      </c>
    </row>
    <row r="13" spans="1:16" s="24" customFormat="1" ht="10.5">
      <c r="A13" s="117" t="s">
        <v>164</v>
      </c>
      <c r="B13" s="421"/>
      <c r="C13" s="123"/>
      <c r="D13" s="118" t="s">
        <v>165</v>
      </c>
      <c r="E13" s="119" t="s">
        <v>187</v>
      </c>
      <c r="F13" s="88" t="s">
        <v>166</v>
      </c>
      <c r="G13" s="120">
        <v>0</v>
      </c>
      <c r="H13" s="121">
        <f>INDEX(rate!$F$4:$G$58,MATCH(E13,rate!$F$4:$F$58,0),2)</f>
        <v>180</v>
      </c>
      <c r="I13" s="122">
        <f t="shared" si="0"/>
        <v>0</v>
      </c>
    </row>
    <row r="14" spans="1:16" s="24" customFormat="1" ht="10.5">
      <c r="A14" s="117" t="s">
        <v>164</v>
      </c>
      <c r="B14" s="421"/>
      <c r="C14" s="123"/>
      <c r="D14" s="118" t="s">
        <v>165</v>
      </c>
      <c r="E14" s="119" t="s">
        <v>69</v>
      </c>
      <c r="F14" s="88" t="s">
        <v>166</v>
      </c>
      <c r="G14" s="120">
        <v>0</v>
      </c>
      <c r="H14" s="121">
        <f>INDEX(rate!$F$4:$G$58,MATCH(E14,rate!$F$4:$F$58,0),2)</f>
        <v>127</v>
      </c>
      <c r="I14" s="122">
        <f t="shared" si="0"/>
        <v>0</v>
      </c>
    </row>
    <row r="15" spans="1:16" s="24" customFormat="1" ht="10.5">
      <c r="A15" s="117" t="s">
        <v>164</v>
      </c>
      <c r="B15" s="421"/>
      <c r="C15" s="123"/>
      <c r="D15" s="118" t="s">
        <v>165</v>
      </c>
      <c r="E15" s="119" t="s">
        <v>168</v>
      </c>
      <c r="F15" s="88" t="s">
        <v>166</v>
      </c>
      <c r="G15" s="120">
        <v>0</v>
      </c>
      <c r="H15" s="121">
        <f>INDEX(rate!$F$4:$G$58,MATCH(E15,rate!$F$4:$F$58,0),2)</f>
        <v>207</v>
      </c>
      <c r="I15" s="122">
        <f t="shared" si="0"/>
        <v>0</v>
      </c>
    </row>
    <row r="16" spans="1:16" s="24" customFormat="1" ht="10.5">
      <c r="A16" s="117" t="s">
        <v>164</v>
      </c>
      <c r="B16" s="421"/>
      <c r="C16" s="123"/>
      <c r="D16" s="118" t="s">
        <v>165</v>
      </c>
      <c r="E16" s="119" t="s">
        <v>169</v>
      </c>
      <c r="F16" s="88" t="s">
        <v>166</v>
      </c>
      <c r="G16" s="120">
        <v>0</v>
      </c>
      <c r="H16" s="121">
        <f>INDEX(rate!$F$4:$G$58,MATCH(E16,rate!$F$4:$F$58,0),2)</f>
        <v>225</v>
      </c>
      <c r="I16" s="122">
        <f t="shared" si="0"/>
        <v>0</v>
      </c>
    </row>
    <row r="17" spans="1:9" s="24" customFormat="1" ht="10.5">
      <c r="A17" s="117" t="s">
        <v>164</v>
      </c>
      <c r="B17" s="421"/>
      <c r="C17" s="123"/>
      <c r="D17" s="118" t="s">
        <v>165</v>
      </c>
      <c r="E17" s="119" t="s">
        <v>170</v>
      </c>
      <c r="F17" s="88" t="s">
        <v>166</v>
      </c>
      <c r="G17" s="120">
        <v>0</v>
      </c>
      <c r="H17" s="121">
        <f>INDEX(rate!$F$4:$G$58,MATCH(E17,rate!$F$4:$F$58,0),2)</f>
        <v>234</v>
      </c>
      <c r="I17" s="122">
        <f t="shared" si="0"/>
        <v>0</v>
      </c>
    </row>
    <row r="18" spans="1:9" s="24" customFormat="1" ht="10.5">
      <c r="A18" s="117" t="s">
        <v>164</v>
      </c>
      <c r="B18" s="421"/>
      <c r="C18" s="123"/>
      <c r="D18" s="118" t="s">
        <v>165</v>
      </c>
      <c r="E18" s="119" t="s">
        <v>71</v>
      </c>
      <c r="F18" s="88" t="s">
        <v>166</v>
      </c>
      <c r="G18" s="120">
        <v>0</v>
      </c>
      <c r="H18" s="121">
        <f>INDEX(rate!$F$4:$G$58,MATCH(E18,rate!$F$4:$F$58,0),2)</f>
        <v>110</v>
      </c>
      <c r="I18" s="122">
        <f t="shared" si="0"/>
        <v>0</v>
      </c>
    </row>
    <row r="19" spans="1:9" s="24" customFormat="1" ht="10.5">
      <c r="A19" s="117" t="s">
        <v>164</v>
      </c>
      <c r="B19" s="422"/>
      <c r="C19" s="123"/>
      <c r="D19" s="118" t="s">
        <v>165</v>
      </c>
      <c r="E19" s="119" t="s">
        <v>12</v>
      </c>
      <c r="F19" s="88" t="s">
        <v>166</v>
      </c>
      <c r="G19" s="120">
        <v>0</v>
      </c>
      <c r="H19" s="121">
        <f>INDEX(rate!$F$4:$G$58,MATCH(E19,rate!$F$4:$F$58,0),2)</f>
        <v>63</v>
      </c>
      <c r="I19" s="122">
        <f t="shared" si="0"/>
        <v>0</v>
      </c>
    </row>
    <row r="20" spans="1:9" s="24" customFormat="1" ht="10.5">
      <c r="A20" s="117" t="s">
        <v>164</v>
      </c>
      <c r="B20" s="421"/>
      <c r="C20" s="123"/>
      <c r="D20" s="118" t="s">
        <v>165</v>
      </c>
      <c r="E20" s="119" t="s">
        <v>69</v>
      </c>
      <c r="F20" s="88" t="s">
        <v>166</v>
      </c>
      <c r="G20" s="120">
        <v>0</v>
      </c>
      <c r="H20" s="121">
        <f>INDEX(rate!$F$4:$G$58,MATCH(E20,rate!$F$4:$F$58,0),2)</f>
        <v>127</v>
      </c>
      <c r="I20" s="122">
        <f t="shared" si="0"/>
        <v>0</v>
      </c>
    </row>
    <row r="21" spans="1:9" s="24" customFormat="1" ht="10.5">
      <c r="A21" s="117" t="s">
        <v>164</v>
      </c>
      <c r="B21" s="421"/>
      <c r="C21" s="123"/>
      <c r="D21" s="118" t="s">
        <v>165</v>
      </c>
      <c r="E21" s="119" t="s">
        <v>33</v>
      </c>
      <c r="F21" s="88" t="s">
        <v>166</v>
      </c>
      <c r="G21" s="120">
        <v>0</v>
      </c>
      <c r="H21" s="121">
        <f>INDEX(rate!$F$4:$G$58,MATCH(E21,rate!$F$4:$F$58,0),2)</f>
        <v>76</v>
      </c>
      <c r="I21" s="122">
        <f t="shared" si="0"/>
        <v>0</v>
      </c>
    </row>
    <row r="22" spans="1:9" s="24" customFormat="1" ht="10.5">
      <c r="A22" s="117" t="s">
        <v>164</v>
      </c>
      <c r="B22" s="421"/>
      <c r="C22" s="123"/>
      <c r="D22" s="118" t="s">
        <v>165</v>
      </c>
      <c r="E22" s="119" t="s">
        <v>14</v>
      </c>
      <c r="F22" s="88" t="s">
        <v>166</v>
      </c>
      <c r="G22" s="120">
        <v>0</v>
      </c>
      <c r="H22" s="121">
        <f>INDEX(rate!$F$4:$G$58,MATCH(E22,rate!$F$4:$F$58,0),2)</f>
        <v>87</v>
      </c>
      <c r="I22" s="122">
        <f t="shared" si="0"/>
        <v>0</v>
      </c>
    </row>
    <row r="23" spans="1:9" s="24" customFormat="1" ht="10.5">
      <c r="A23" s="117" t="s">
        <v>164</v>
      </c>
      <c r="B23" s="421"/>
      <c r="C23" s="123"/>
      <c r="D23" s="118" t="s">
        <v>165</v>
      </c>
      <c r="E23" s="119" t="s">
        <v>34</v>
      </c>
      <c r="F23" s="88" t="s">
        <v>166</v>
      </c>
      <c r="G23" s="120">
        <v>0</v>
      </c>
      <c r="H23" s="121">
        <f>INDEX(rate!$F$4:$G$58,MATCH(E23,rate!$F$4:$F$58,0),2)</f>
        <v>98</v>
      </c>
      <c r="I23" s="122">
        <f t="shared" si="0"/>
        <v>0</v>
      </c>
    </row>
    <row r="24" spans="1:9" s="24" customFormat="1" ht="10.5">
      <c r="A24" s="117" t="s">
        <v>164</v>
      </c>
      <c r="B24" s="421"/>
      <c r="C24" s="123"/>
      <c r="D24" s="118" t="s">
        <v>165</v>
      </c>
      <c r="E24" s="119" t="s">
        <v>35</v>
      </c>
      <c r="F24" s="88" t="s">
        <v>166</v>
      </c>
      <c r="G24" s="120">
        <v>0</v>
      </c>
      <c r="H24" s="121">
        <f>INDEX(rate!$F$4:$G$58,MATCH(E24,rate!$F$4:$F$58,0),2)</f>
        <v>108</v>
      </c>
      <c r="I24" s="122">
        <f t="shared" si="0"/>
        <v>0</v>
      </c>
    </row>
    <row r="25" spans="1:9" s="24" customFormat="1" ht="10.5">
      <c r="A25" s="117" t="s">
        <v>164</v>
      </c>
      <c r="B25" s="421"/>
      <c r="C25" s="123"/>
      <c r="D25" s="118" t="s">
        <v>165</v>
      </c>
      <c r="E25" s="119" t="s">
        <v>39</v>
      </c>
      <c r="F25" s="88" t="s">
        <v>166</v>
      </c>
      <c r="G25" s="120">
        <v>0</v>
      </c>
      <c r="H25" s="121">
        <f>INDEX(rate!$F$4:$G$58,MATCH(E25,rate!$F$4:$F$58,0),2)</f>
        <v>79</v>
      </c>
      <c r="I25" s="122">
        <f t="shared" si="0"/>
        <v>0</v>
      </c>
    </row>
    <row r="26" spans="1:9" s="24" customFormat="1" ht="11.25" thickBot="1">
      <c r="A26" s="378"/>
      <c r="B26" s="125"/>
      <c r="C26" s="126"/>
      <c r="D26" s="126"/>
      <c r="E26" s="127"/>
      <c r="F26" s="128"/>
      <c r="G26" s="128"/>
      <c r="H26" s="127"/>
      <c r="I26" s="379"/>
    </row>
    <row r="27" spans="1:9" s="24" customFormat="1" ht="11.25" thickBot="1">
      <c r="A27" s="380"/>
      <c r="B27" s="125"/>
      <c r="C27" s="129" t="s">
        <v>15</v>
      </c>
      <c r="D27" s="130"/>
      <c r="E27" s="131"/>
      <c r="F27" s="130"/>
      <c r="G27" s="131"/>
      <c r="H27" s="132"/>
      <c r="I27" s="133">
        <f>SUM(I8:I25)</f>
        <v>0</v>
      </c>
    </row>
    <row r="28" spans="1:9" ht="13.5" thickBot="1">
      <c r="A28" s="381"/>
      <c r="B28" s="6"/>
      <c r="C28" s="10"/>
      <c r="D28" s="11"/>
      <c r="E28" s="12"/>
      <c r="F28" s="11"/>
      <c r="G28" s="12"/>
      <c r="H28" s="371"/>
      <c r="I28" s="372"/>
    </row>
    <row r="29" spans="1:9" s="24" customFormat="1" ht="10.5">
      <c r="A29" s="134"/>
      <c r="B29" s="135"/>
      <c r="C29" s="267"/>
      <c r="D29" s="136" t="s">
        <v>8</v>
      </c>
      <c r="E29" s="136" t="s">
        <v>16</v>
      </c>
      <c r="F29" s="136" t="s">
        <v>5</v>
      </c>
      <c r="G29" s="249"/>
      <c r="H29" s="138" t="s">
        <v>189</v>
      </c>
      <c r="I29" s="379"/>
    </row>
    <row r="30" spans="1:9" s="24" customFormat="1" ht="11.25" thickBot="1">
      <c r="A30" s="268" t="s">
        <v>173</v>
      </c>
      <c r="B30" s="269"/>
      <c r="C30" s="273" t="s">
        <v>190</v>
      </c>
      <c r="D30" s="266" t="s">
        <v>18</v>
      </c>
      <c r="E30" s="266" t="s">
        <v>7</v>
      </c>
      <c r="F30" s="266" t="s">
        <v>8</v>
      </c>
      <c r="G30" s="250" t="s">
        <v>2</v>
      </c>
      <c r="H30" s="140" t="s">
        <v>191</v>
      </c>
      <c r="I30" s="379"/>
    </row>
    <row r="31" spans="1:9" s="24" customFormat="1" ht="10.5">
      <c r="A31" s="162" t="s">
        <v>287</v>
      </c>
      <c r="B31" s="163"/>
      <c r="C31" s="447"/>
      <c r="D31" s="114" t="str">
        <f>INDEX(rate!$A$4:$D$20,MATCH(A31,rate!$A$4:$A$20,0),4)</f>
        <v>HOURS</v>
      </c>
      <c r="E31" s="165">
        <v>0</v>
      </c>
      <c r="F31" s="166">
        <f>INDEX(rate!$A$4:$D$20,MATCH(A31,rate!$A$4:$A$20,0),2)</f>
        <v>5480</v>
      </c>
      <c r="G31" s="448">
        <f>E31*F31</f>
        <v>0</v>
      </c>
      <c r="H31" s="449"/>
      <c r="I31" s="379"/>
    </row>
    <row r="32" spans="1:9" s="24" customFormat="1" ht="10.5">
      <c r="A32" s="141" t="s">
        <v>288</v>
      </c>
      <c r="B32" s="142"/>
      <c r="C32" s="143"/>
      <c r="D32" s="121" t="str">
        <f>INDEX(rate!$A$4:$D$20,MATCH(A32,rate!$A$4:$A$20,0),4)</f>
        <v>HOURS</v>
      </c>
      <c r="E32" s="144">
        <v>0</v>
      </c>
      <c r="F32" s="145">
        <f>INDEX(rate!$A$4:$D$20,MATCH(A32,rate!$A$4:$A$20,0),2)</f>
        <v>3099</v>
      </c>
      <c r="G32" s="146">
        <f>E32*F32</f>
        <v>0</v>
      </c>
      <c r="H32" s="252"/>
      <c r="I32" s="379"/>
    </row>
    <row r="33" spans="1:9" s="24" customFormat="1" ht="10.5">
      <c r="A33" s="141" t="s">
        <v>290</v>
      </c>
      <c r="B33" s="142"/>
      <c r="C33" s="143"/>
      <c r="D33" s="121" t="str">
        <f>INDEX(rate!$A$4:$D$20,MATCH(A33,rate!$A$4:$A$20,0),4)</f>
        <v>HOURS</v>
      </c>
      <c r="E33" s="144">
        <v>0</v>
      </c>
      <c r="F33" s="145">
        <f>INDEX(rate!$A$4:$D$20,MATCH(A33,rate!$A$4:$A$20,0),2)</f>
        <v>3735</v>
      </c>
      <c r="G33" s="146">
        <f>E33*F33</f>
        <v>0</v>
      </c>
      <c r="H33" s="252"/>
      <c r="I33" s="379"/>
    </row>
    <row r="34" spans="1:9" s="24" customFormat="1" ht="10.5">
      <c r="A34" s="141" t="s">
        <v>292</v>
      </c>
      <c r="B34" s="142"/>
      <c r="C34" s="143"/>
      <c r="D34" s="121" t="str">
        <f>INDEX(rate!$A$4:$D$20,MATCH(A34,rate!$A$4:$A$20,0),4)</f>
        <v>HOURS</v>
      </c>
      <c r="E34" s="144">
        <v>0</v>
      </c>
      <c r="F34" s="145">
        <f>INDEX(rate!$A$4:$D$20,MATCH(A34,rate!$A$4:$A$20,0),2)</f>
        <v>4945</v>
      </c>
      <c r="G34" s="146">
        <f>E34*F34</f>
        <v>0</v>
      </c>
      <c r="H34" s="252"/>
      <c r="I34" s="379"/>
    </row>
    <row r="35" spans="1:9" s="24" customFormat="1" ht="11.25" thickBot="1">
      <c r="A35" s="149" t="s">
        <v>291</v>
      </c>
      <c r="B35" s="150"/>
      <c r="C35" s="151"/>
      <c r="D35" s="124" t="str">
        <f>INDEX(rate!$A$4:$D$20,MATCH(A35,rate!$A$4:$A$20,0),4)</f>
        <v>HOURS</v>
      </c>
      <c r="E35" s="152">
        <v>0</v>
      </c>
      <c r="F35" s="153">
        <f>INDEX(rate!$A$4:$D$20,MATCH(A35,rate!$A$4:$A$20,0),2)</f>
        <v>7515</v>
      </c>
      <c r="G35" s="154">
        <f>E35*F35</f>
        <v>0</v>
      </c>
      <c r="H35" s="253"/>
      <c r="I35" s="379"/>
    </row>
    <row r="36" spans="1:9" s="24" customFormat="1" ht="11.25" thickBot="1">
      <c r="A36" s="382"/>
      <c r="B36" s="207"/>
      <c r="C36" s="156"/>
      <c r="D36" s="207"/>
      <c r="E36" s="207"/>
      <c r="F36" s="207"/>
      <c r="G36" s="184"/>
      <c r="H36" s="157"/>
      <c r="I36" s="379"/>
    </row>
    <row r="37" spans="1:9" s="24" customFormat="1" ht="11.25" thickBot="1">
      <c r="A37" s="382"/>
      <c r="B37" s="207"/>
      <c r="C37" s="129" t="s">
        <v>175</v>
      </c>
      <c r="D37" s="130"/>
      <c r="E37" s="130"/>
      <c r="F37" s="130"/>
      <c r="G37" s="158">
        <f>SUM(G31:G35)</f>
        <v>0</v>
      </c>
      <c r="H37" s="207"/>
      <c r="I37" s="379"/>
    </row>
    <row r="38" spans="1:9" s="24" customFormat="1" ht="11.25" thickBot="1">
      <c r="A38" s="382"/>
      <c r="B38" s="207"/>
      <c r="C38" s="159"/>
      <c r="D38" s="159"/>
      <c r="E38" s="159"/>
      <c r="F38" s="159"/>
      <c r="G38" s="160"/>
      <c r="H38" s="207"/>
      <c r="I38" s="379"/>
    </row>
    <row r="39" spans="1:9" s="24" customFormat="1" ht="10.5">
      <c r="A39" s="134"/>
      <c r="B39" s="135"/>
      <c r="C39" s="267"/>
      <c r="D39" s="136" t="s">
        <v>8</v>
      </c>
      <c r="E39" s="136" t="s">
        <v>16</v>
      </c>
      <c r="F39" s="136" t="s">
        <v>5</v>
      </c>
      <c r="G39" s="137"/>
      <c r="H39" s="138" t="s">
        <v>189</v>
      </c>
      <c r="I39" s="379"/>
    </row>
    <row r="40" spans="1:9" s="24" customFormat="1" ht="11.25" thickBot="1">
      <c r="A40" s="268" t="s">
        <v>174</v>
      </c>
      <c r="B40" s="269" t="s">
        <v>192</v>
      </c>
      <c r="C40" s="161"/>
      <c r="D40" s="266" t="s">
        <v>18</v>
      </c>
      <c r="E40" s="266" t="s">
        <v>7</v>
      </c>
      <c r="F40" s="266" t="s">
        <v>8</v>
      </c>
      <c r="G40" s="139" t="s">
        <v>2</v>
      </c>
      <c r="H40" s="140" t="s">
        <v>191</v>
      </c>
      <c r="I40" s="379"/>
    </row>
    <row r="41" spans="1:9" s="24" customFormat="1" ht="10.5">
      <c r="A41" s="162" t="s">
        <v>247</v>
      </c>
      <c r="B41" s="163"/>
      <c r="C41" s="164"/>
      <c r="D41" s="114" t="str">
        <f>INDEX(rate!$A$21:$D$42,MATCH(A41,rate!$A$21:$A$42,0),4)</f>
        <v>HOURS</v>
      </c>
      <c r="E41" s="165">
        <v>0</v>
      </c>
      <c r="F41" s="166">
        <f>INDEX(rate!$A$21:$D$42,MATCH(A41,rate!$A$21:$A$42,0),2)</f>
        <v>20832</v>
      </c>
      <c r="G41" s="167">
        <f>E41*F41</f>
        <v>0</v>
      </c>
      <c r="H41" s="147"/>
      <c r="I41" s="379"/>
    </row>
    <row r="42" spans="1:9" s="24" customFormat="1" ht="10.5">
      <c r="A42" s="141" t="s">
        <v>154</v>
      </c>
      <c r="B42" s="142"/>
      <c r="C42" s="168"/>
      <c r="D42" s="121" t="str">
        <f>INDEX(rate!$A$21:$D$42,MATCH(A42,rate!$A$21:$A$42,0),4)</f>
        <v>HOURS</v>
      </c>
      <c r="E42" s="144">
        <v>0</v>
      </c>
      <c r="F42" s="145">
        <f>INDEX(rate!$A$21:$D$42,MATCH(A42,rate!$A$21:$A$42,0),2)</f>
        <v>11982</v>
      </c>
      <c r="G42" s="169">
        <f>E42*F42</f>
        <v>0</v>
      </c>
      <c r="H42" s="148"/>
      <c r="I42" s="379"/>
    </row>
    <row r="43" spans="1:9" s="24" customFormat="1" ht="10.5">
      <c r="A43" s="141" t="s">
        <v>246</v>
      </c>
      <c r="B43" s="142"/>
      <c r="C43" s="168"/>
      <c r="D43" s="121" t="str">
        <f>INDEX(rate!$A$21:$D$42,MATCH(A43,rate!$A$21:$A$42,0),4)</f>
        <v>HOURS</v>
      </c>
      <c r="E43" s="144">
        <v>0</v>
      </c>
      <c r="F43" s="145">
        <f>INDEX(rate!$A$21:$D$42,MATCH(A43,rate!$A$21:$A$42,0),2)</f>
        <v>28483</v>
      </c>
      <c r="G43" s="169">
        <f>E43*F43</f>
        <v>0</v>
      </c>
      <c r="H43" s="148"/>
      <c r="I43" s="379"/>
    </row>
    <row r="44" spans="1:9" s="24" customFormat="1" ht="10.5">
      <c r="A44" s="141" t="s">
        <v>148</v>
      </c>
      <c r="B44" s="142"/>
      <c r="C44" s="168"/>
      <c r="D44" s="121" t="str">
        <f>INDEX(rate!$A$21:$D$42,MATCH(A44,rate!$A$21:$A$42,0),4)</f>
        <v>HOURS</v>
      </c>
      <c r="E44" s="144">
        <v>0</v>
      </c>
      <c r="F44" s="145">
        <f>INDEX(rate!$A$21:$D$42,MATCH(A44,rate!$A$21:$A$42,0),2)</f>
        <v>10219</v>
      </c>
      <c r="G44" s="169">
        <f>E44*F44</f>
        <v>0</v>
      </c>
      <c r="H44" s="148"/>
      <c r="I44" s="379"/>
    </row>
    <row r="45" spans="1:9" s="24" customFormat="1" ht="11.25" thickBot="1">
      <c r="A45" s="149" t="s">
        <v>146</v>
      </c>
      <c r="B45" s="150"/>
      <c r="C45" s="170"/>
      <c r="D45" s="124" t="str">
        <f>INDEX(rate!$A$21:$D$42,MATCH(A45,rate!$A$21:$A$42,0),4)</f>
        <v>HOURS</v>
      </c>
      <c r="E45" s="152">
        <v>0</v>
      </c>
      <c r="F45" s="153">
        <f>INDEX(rate!$A$21:$D$42,MATCH(A45,rate!$A$21:$A$42,0),2)</f>
        <v>11427</v>
      </c>
      <c r="G45" s="171">
        <f>E45*F45</f>
        <v>0</v>
      </c>
      <c r="H45" s="155"/>
      <c r="I45" s="379"/>
    </row>
    <row r="46" spans="1:9" s="24" customFormat="1" ht="11.25" thickBot="1">
      <c r="A46" s="382"/>
      <c r="B46" s="207"/>
      <c r="C46" s="156"/>
      <c r="D46" s="207"/>
      <c r="E46" s="207"/>
      <c r="F46" s="207"/>
      <c r="G46" s="184"/>
      <c r="H46" s="207"/>
      <c r="I46" s="379"/>
    </row>
    <row r="47" spans="1:9" s="24" customFormat="1" ht="11.25" thickBot="1">
      <c r="A47" s="382"/>
      <c r="B47" s="207"/>
      <c r="C47" s="129" t="s">
        <v>176</v>
      </c>
      <c r="D47" s="130"/>
      <c r="E47" s="130"/>
      <c r="F47" s="130"/>
      <c r="G47" s="158">
        <f>SUM(G41:G45)</f>
        <v>0</v>
      </c>
      <c r="H47" s="207"/>
      <c r="I47" s="379"/>
    </row>
    <row r="48" spans="1:9" s="24" customFormat="1" ht="11.25" thickBot="1">
      <c r="A48" s="382"/>
      <c r="B48" s="207"/>
      <c r="C48" s="207"/>
      <c r="D48" s="207"/>
      <c r="E48" s="207"/>
      <c r="F48" s="207"/>
      <c r="G48" s="207"/>
      <c r="H48" s="207"/>
      <c r="I48" s="379"/>
    </row>
    <row r="49" spans="1:9" s="24" customFormat="1" ht="10.5">
      <c r="A49" s="134"/>
      <c r="B49" s="135"/>
      <c r="C49" s="136" t="s">
        <v>8</v>
      </c>
      <c r="D49" s="136" t="s">
        <v>16</v>
      </c>
      <c r="E49" s="136" t="s">
        <v>5</v>
      </c>
      <c r="F49" s="137"/>
      <c r="G49" s="138" t="s">
        <v>189</v>
      </c>
      <c r="H49" s="172"/>
      <c r="I49" s="379"/>
    </row>
    <row r="50" spans="1:9" s="24" customFormat="1" ht="11.25" thickBot="1">
      <c r="A50" s="423" t="s">
        <v>55</v>
      </c>
      <c r="B50" s="424" t="s">
        <v>193</v>
      </c>
      <c r="C50" s="425" t="s">
        <v>18</v>
      </c>
      <c r="D50" s="425" t="s">
        <v>7</v>
      </c>
      <c r="E50" s="425" t="s">
        <v>8</v>
      </c>
      <c r="F50" s="426" t="s">
        <v>2</v>
      </c>
      <c r="G50" s="427" t="s">
        <v>191</v>
      </c>
      <c r="H50" s="173"/>
      <c r="I50" s="379"/>
    </row>
    <row r="51" spans="1:9" s="24" customFormat="1" ht="10.5">
      <c r="A51" s="162" t="s">
        <v>135</v>
      </c>
      <c r="B51" s="163"/>
      <c r="C51" s="114" t="str">
        <f>INDEX(rate!$A$45:$D$49,MATCH(A51,rate!$A$45:$A$49,0),4)</f>
        <v>HOURS</v>
      </c>
      <c r="D51" s="165">
        <v>0</v>
      </c>
      <c r="E51" s="114">
        <f>INDEX(rate!$A$45:$D$49,MATCH(A51,rate!$A$45:$A$49,0),2)</f>
        <v>17217</v>
      </c>
      <c r="F51" s="431">
        <f>D51*E51</f>
        <v>0</v>
      </c>
      <c r="G51" s="432"/>
      <c r="H51" s="157"/>
      <c r="I51" s="379"/>
    </row>
    <row r="52" spans="1:9" s="24" customFormat="1" ht="10.5">
      <c r="A52" s="141" t="s">
        <v>243</v>
      </c>
      <c r="B52" s="142"/>
      <c r="C52" s="428" t="str">
        <f>INDEX(rate!$A$45:$D$49,MATCH(A52,rate!$A$45:$A$49,0),4)</f>
        <v>HOURS</v>
      </c>
      <c r="D52" s="429">
        <v>0</v>
      </c>
      <c r="E52" s="428">
        <f>INDEX(rate!$A$45:$D$49,MATCH(A52,rate!$A$45:$A$49,0),2)</f>
        <v>15853</v>
      </c>
      <c r="F52" s="430">
        <f>D52*E52</f>
        <v>0</v>
      </c>
      <c r="G52" s="433"/>
      <c r="H52" s="157"/>
      <c r="I52" s="379"/>
    </row>
    <row r="53" spans="1:9" s="24" customFormat="1" ht="10.5">
      <c r="A53" s="141" t="s">
        <v>244</v>
      </c>
      <c r="B53" s="142"/>
      <c r="C53" s="428" t="str">
        <f>INDEX(rate!$A$45:$D$49,MATCH(A53,rate!$A$45:$A$49,0),4)</f>
        <v>HOURS</v>
      </c>
      <c r="D53" s="429">
        <v>0</v>
      </c>
      <c r="E53" s="428">
        <f>INDEX(rate!$A$45:$D$49,MATCH(A53,rate!$A$45:$A$49,0),2)</f>
        <v>11019</v>
      </c>
      <c r="F53" s="430">
        <f>D53*E53</f>
        <v>0</v>
      </c>
      <c r="G53" s="433"/>
      <c r="H53" s="157"/>
      <c r="I53" s="379"/>
    </row>
    <row r="54" spans="1:9" s="24" customFormat="1" ht="10.5">
      <c r="A54" s="141" t="s">
        <v>135</v>
      </c>
      <c r="B54" s="142"/>
      <c r="C54" s="428" t="str">
        <f>INDEX(rate!$A$45:$D$49,MATCH(A54,rate!$A$45:$A$49,0),4)</f>
        <v>HOURS</v>
      </c>
      <c r="D54" s="429">
        <v>0</v>
      </c>
      <c r="E54" s="428">
        <f>INDEX(rate!$A$45:$D$49,MATCH(A54,rate!$A$45:$A$49,0),2)</f>
        <v>17217</v>
      </c>
      <c r="F54" s="430">
        <f>D54*E54</f>
        <v>0</v>
      </c>
      <c r="G54" s="433"/>
      <c r="H54" s="157"/>
      <c r="I54" s="379"/>
    </row>
    <row r="55" spans="1:9" s="24" customFormat="1" ht="11.25" thickBot="1">
      <c r="A55" s="149" t="s">
        <v>245</v>
      </c>
      <c r="B55" s="203"/>
      <c r="C55" s="124" t="str">
        <f>INDEX(rate!$A$45:$D$49,MATCH(A55,rate!$A$45:$A$49,0),4)</f>
        <v>HOURS</v>
      </c>
      <c r="D55" s="152">
        <v>0</v>
      </c>
      <c r="E55" s="124">
        <f>INDEX(rate!$A$45:$D$49,MATCH(A55,rate!$A$45:$A$49,0),2)</f>
        <v>12515</v>
      </c>
      <c r="F55" s="434">
        <f>D55*E55</f>
        <v>0</v>
      </c>
      <c r="G55" s="435"/>
      <c r="H55" s="157"/>
      <c r="I55" s="379"/>
    </row>
    <row r="56" spans="1:9" s="24" customFormat="1" ht="11.25" thickBot="1">
      <c r="A56" s="382"/>
      <c r="B56" s="207"/>
      <c r="C56" s="156"/>
      <c r="D56" s="207"/>
      <c r="E56" s="207"/>
      <c r="F56" s="207"/>
      <c r="G56" s="184"/>
      <c r="H56" s="207"/>
      <c r="I56" s="379"/>
    </row>
    <row r="57" spans="1:9" s="24" customFormat="1" ht="11.25" thickBot="1">
      <c r="A57" s="382"/>
      <c r="B57" s="207"/>
      <c r="C57" s="129" t="s">
        <v>54</v>
      </c>
      <c r="D57" s="130"/>
      <c r="E57" s="130"/>
      <c r="F57" s="158">
        <f>SUM(F51:F55)</f>
        <v>0</v>
      </c>
      <c r="G57" s="175"/>
      <c r="H57" s="207"/>
      <c r="I57" s="379"/>
    </row>
    <row r="58" spans="1:9" s="24" customFormat="1" ht="11.25" thickBot="1">
      <c r="A58" s="382"/>
      <c r="B58" s="207"/>
      <c r="C58" s="207"/>
      <c r="D58" s="207"/>
      <c r="E58" s="207"/>
      <c r="F58" s="207"/>
      <c r="G58" s="207"/>
      <c r="H58" s="207"/>
      <c r="I58" s="379"/>
    </row>
    <row r="59" spans="1:9" s="24" customFormat="1" ht="10.5">
      <c r="A59" s="134"/>
      <c r="B59" s="135"/>
      <c r="C59" s="136" t="s">
        <v>8</v>
      </c>
      <c r="D59" s="136" t="s">
        <v>16</v>
      </c>
      <c r="E59" s="136" t="s">
        <v>5</v>
      </c>
      <c r="F59" s="137"/>
      <c r="G59" s="176"/>
      <c r="H59" s="172"/>
      <c r="I59" s="379"/>
    </row>
    <row r="60" spans="1:9" s="24" customFormat="1" ht="11.25" thickBot="1">
      <c r="A60" s="268" t="s">
        <v>56</v>
      </c>
      <c r="B60" s="269"/>
      <c r="C60" s="266" t="s">
        <v>18</v>
      </c>
      <c r="D60" s="266" t="s">
        <v>194</v>
      </c>
      <c r="E60" s="266" t="s">
        <v>8</v>
      </c>
      <c r="F60" s="139" t="s">
        <v>2</v>
      </c>
      <c r="G60" s="177"/>
      <c r="H60" s="173"/>
      <c r="I60" s="379"/>
    </row>
    <row r="61" spans="1:9" s="24" customFormat="1" ht="13.5" customHeight="1">
      <c r="A61" s="162" t="s">
        <v>305</v>
      </c>
      <c r="B61" s="178"/>
      <c r="C61" s="114" t="str">
        <f>INDEX(rate!$A$53:$D$95,MATCH(A61,rate!$A$53:$A$95,0),4)</f>
        <v>Hours</v>
      </c>
      <c r="D61" s="165">
        <v>0</v>
      </c>
      <c r="E61" s="114">
        <f>INDEX(rate!$A$53:$D$95,MATCH(A61,rate!$A$53:$A$95,0),2)</f>
        <v>79</v>
      </c>
      <c r="F61" s="167">
        <f>D61*E61</f>
        <v>0</v>
      </c>
      <c r="G61" s="179"/>
      <c r="H61" s="157"/>
      <c r="I61" s="379"/>
    </row>
    <row r="62" spans="1:9" s="24" customFormat="1" ht="10.5">
      <c r="A62" s="141" t="s">
        <v>239</v>
      </c>
      <c r="B62" s="180"/>
      <c r="C62" s="121" t="str">
        <f>INDEX(rate!$A$53:$D$95,MATCH(A62,rate!$A$53:$A$95,0),4)</f>
        <v>Hours</v>
      </c>
      <c r="D62" s="144">
        <v>0</v>
      </c>
      <c r="E62" s="121">
        <f>INDEX(rate!$A$53:$D$95,MATCH(A62,rate!$A$53:$A$95,0),2)</f>
        <v>288</v>
      </c>
      <c r="F62" s="169">
        <f>D62*E62</f>
        <v>0</v>
      </c>
      <c r="G62" s="179"/>
      <c r="H62" s="157"/>
      <c r="I62" s="379"/>
    </row>
    <row r="63" spans="1:9" s="24" customFormat="1" ht="10.5">
      <c r="A63" s="141" t="s">
        <v>335</v>
      </c>
      <c r="B63" s="180"/>
      <c r="C63" s="121" t="str">
        <f>INDEX(rate!$A$53:$D$95,MATCH(A63,rate!$A$53:$A$95,0),4)</f>
        <v>Hours</v>
      </c>
      <c r="D63" s="144">
        <v>0</v>
      </c>
      <c r="E63" s="121">
        <f>INDEX(rate!$A$53:$D$95,MATCH(A63,rate!$A$53:$A$95,0),2)</f>
        <v>13</v>
      </c>
      <c r="F63" s="169">
        <f>D63*E63</f>
        <v>0</v>
      </c>
      <c r="G63" s="179"/>
      <c r="H63" s="157"/>
      <c r="I63" s="379"/>
    </row>
    <row r="64" spans="1:9" s="24" customFormat="1" ht="10.5">
      <c r="A64" s="141" t="s">
        <v>331</v>
      </c>
      <c r="B64" s="180"/>
      <c r="C64" s="121" t="str">
        <f>INDEX(rate!$A$53:$D$95,MATCH(A64,rate!$A$53:$A$95,0),4)</f>
        <v>Hours</v>
      </c>
      <c r="D64" s="144">
        <v>0</v>
      </c>
      <c r="E64" s="121">
        <f>INDEX(rate!$A$53:$D$95,MATCH(A64,rate!$A$53:$A$95,0),2)</f>
        <v>12</v>
      </c>
      <c r="F64" s="169">
        <f>D64*E64</f>
        <v>0</v>
      </c>
      <c r="G64" s="179"/>
      <c r="H64" s="157"/>
      <c r="I64" s="379"/>
    </row>
    <row r="65" spans="1:9" s="24" customFormat="1" ht="11.25" thickBot="1">
      <c r="A65" s="149" t="s">
        <v>342</v>
      </c>
      <c r="B65" s="181"/>
      <c r="C65" s="124" t="str">
        <f>INDEX(rate!$A$53:$D$95,MATCH(A65,rate!$A$53:$A$95,0),4)</f>
        <v>Daily</v>
      </c>
      <c r="D65" s="152">
        <v>0</v>
      </c>
      <c r="E65" s="124">
        <f>INDEX(rate!$A$53:$D$95,MATCH(A65,rate!$A$53:$A$95,0),2)</f>
        <v>937</v>
      </c>
      <c r="F65" s="171">
        <f>D65*E65</f>
        <v>0</v>
      </c>
      <c r="G65" s="179"/>
      <c r="H65" s="157"/>
      <c r="I65" s="379"/>
    </row>
    <row r="66" spans="1:9" s="24" customFormat="1" ht="11.25" thickBot="1">
      <c r="A66" s="382"/>
      <c r="B66" s="207"/>
      <c r="C66" s="156"/>
      <c r="D66" s="207"/>
      <c r="E66" s="207"/>
      <c r="F66" s="207"/>
      <c r="G66" s="184"/>
      <c r="H66" s="207"/>
      <c r="I66" s="379"/>
    </row>
    <row r="67" spans="1:9" s="24" customFormat="1" ht="11.25" thickBot="1">
      <c r="A67" s="382"/>
      <c r="B67" s="207"/>
      <c r="C67" s="129" t="s">
        <v>20</v>
      </c>
      <c r="D67" s="130"/>
      <c r="E67" s="130"/>
      <c r="F67" s="158">
        <f>SUM(F61:F65)</f>
        <v>0</v>
      </c>
      <c r="G67" s="175"/>
      <c r="H67" s="207"/>
      <c r="I67" s="379"/>
    </row>
    <row r="68" spans="1:9" s="24" customFormat="1" ht="11.25" thickBot="1">
      <c r="A68" s="382"/>
      <c r="B68" s="207"/>
      <c r="C68" s="212"/>
      <c r="D68" s="212"/>
      <c r="E68" s="212"/>
      <c r="F68" s="175"/>
      <c r="G68" s="175"/>
      <c r="H68" s="207"/>
      <c r="I68" s="379"/>
    </row>
    <row r="69" spans="1:9" s="24" customFormat="1" ht="11.25" thickBot="1">
      <c r="A69" s="270" t="s">
        <v>223</v>
      </c>
      <c r="B69" s="194"/>
      <c r="C69" s="195" t="s">
        <v>224</v>
      </c>
      <c r="D69" s="196"/>
      <c r="E69" s="194"/>
      <c r="F69" s="222" t="s">
        <v>225</v>
      </c>
      <c r="G69" s="271" t="s">
        <v>226</v>
      </c>
      <c r="H69" s="207"/>
      <c r="I69" s="379"/>
    </row>
    <row r="70" spans="1:9" s="24" customFormat="1" ht="10.5">
      <c r="A70" s="198" t="s">
        <v>227</v>
      </c>
      <c r="B70" s="199"/>
      <c r="C70" s="200"/>
      <c r="D70" s="201"/>
      <c r="E70" s="199"/>
      <c r="F70" s="263"/>
      <c r="G70" s="202">
        <v>0</v>
      </c>
      <c r="H70" s="207"/>
      <c r="I70" s="379"/>
    </row>
    <row r="71" spans="1:9" s="24" customFormat="1" ht="10.5">
      <c r="A71" s="198" t="s">
        <v>227</v>
      </c>
      <c r="B71" s="199"/>
      <c r="C71" s="200"/>
      <c r="D71" s="201"/>
      <c r="E71" s="199"/>
      <c r="F71" s="255"/>
      <c r="G71" s="202">
        <v>0</v>
      </c>
      <c r="H71" s="207"/>
      <c r="I71" s="379"/>
    </row>
    <row r="72" spans="1:9" s="24" customFormat="1" ht="10.5">
      <c r="A72" s="198" t="s">
        <v>227</v>
      </c>
      <c r="B72" s="199"/>
      <c r="C72" s="200"/>
      <c r="D72" s="201"/>
      <c r="E72" s="199"/>
      <c r="F72" s="255"/>
      <c r="G72" s="202">
        <v>0</v>
      </c>
      <c r="H72" s="207"/>
      <c r="I72" s="379"/>
    </row>
    <row r="73" spans="1:9" s="24" customFormat="1" ht="11.25" thickBot="1">
      <c r="A73" s="382"/>
      <c r="B73" s="207"/>
      <c r="C73" s="116"/>
      <c r="D73" s="207"/>
      <c r="E73" s="207"/>
      <c r="F73" s="207"/>
      <c r="G73" s="160"/>
      <c r="H73" s="207"/>
      <c r="I73" s="379"/>
    </row>
    <row r="74" spans="1:9" s="24" customFormat="1" ht="11.25" thickBot="1">
      <c r="A74" s="382"/>
      <c r="B74" s="207"/>
      <c r="C74" s="129" t="s">
        <v>228</v>
      </c>
      <c r="D74" s="130"/>
      <c r="E74" s="130"/>
      <c r="F74" s="130"/>
      <c r="G74" s="158">
        <f>SUM(G70:G72)</f>
        <v>0</v>
      </c>
      <c r="H74" s="207"/>
      <c r="I74" s="379"/>
    </row>
    <row r="75" spans="1:9" s="24" customFormat="1" ht="11.25" thickBot="1">
      <c r="A75" s="382"/>
      <c r="B75" s="207"/>
      <c r="C75" s="207"/>
      <c r="D75" s="207"/>
      <c r="E75" s="207"/>
      <c r="F75" s="207"/>
      <c r="G75" s="207"/>
      <c r="H75" s="207"/>
      <c r="I75" s="379"/>
    </row>
    <row r="76" spans="1:9" s="24" customFormat="1" ht="10.5">
      <c r="A76" s="134"/>
      <c r="B76" s="135"/>
      <c r="C76" s="136" t="s">
        <v>8</v>
      </c>
      <c r="D76" s="136" t="s">
        <v>16</v>
      </c>
      <c r="E76" s="136" t="s">
        <v>5</v>
      </c>
      <c r="F76" s="136" t="s">
        <v>17</v>
      </c>
      <c r="G76" s="136" t="s">
        <v>16</v>
      </c>
      <c r="H76" s="182"/>
      <c r="I76" s="379"/>
    </row>
    <row r="77" spans="1:9" s="24" customFormat="1" ht="11.25" thickBot="1">
      <c r="A77" s="268" t="s">
        <v>57</v>
      </c>
      <c r="B77" s="269" t="s">
        <v>92</v>
      </c>
      <c r="C77" s="266" t="s">
        <v>18</v>
      </c>
      <c r="D77" s="266" t="s">
        <v>195</v>
      </c>
      <c r="E77" s="266" t="s">
        <v>8</v>
      </c>
      <c r="F77" s="266" t="s">
        <v>19</v>
      </c>
      <c r="G77" s="183" t="s">
        <v>172</v>
      </c>
      <c r="H77" s="139" t="s">
        <v>2</v>
      </c>
      <c r="I77" s="379"/>
    </row>
    <row r="78" spans="1:9" s="24" customFormat="1" ht="10.5">
      <c r="A78" s="162" t="s">
        <v>268</v>
      </c>
      <c r="B78" s="454"/>
      <c r="C78" s="455" t="str">
        <f>INDEX(rate!$A$98:$D$129,MATCH(A78,rate!$A$98:$A$129,0),4)</f>
        <v>DAYS</v>
      </c>
      <c r="D78" s="456">
        <v>0</v>
      </c>
      <c r="E78" s="114"/>
      <c r="F78" s="455">
        <f>INDEX(rate!$A$98:$D$129,MATCH(A78,rate!$A$98:$A$129,0),3)</f>
        <v>7.73</v>
      </c>
      <c r="G78" s="457"/>
      <c r="H78" s="167">
        <f>D78*F78</f>
        <v>0</v>
      </c>
      <c r="I78" s="379"/>
    </row>
    <row r="79" spans="1:9" s="24" customFormat="1" ht="10.5">
      <c r="A79" s="141" t="s">
        <v>267</v>
      </c>
      <c r="B79" s="188"/>
      <c r="C79" s="185" t="str">
        <f>INDEX(rate!$A$98:$D$129,MATCH(A79,rate!$A$98:$A$129,0),4)</f>
        <v>MILES</v>
      </c>
      <c r="D79" s="189"/>
      <c r="E79" s="283">
        <f>INDEX(rate!$A$98:$D$129,MATCH(A79,rate!$A$98:$A$129,0),2)</f>
        <v>0.32</v>
      </c>
      <c r="F79" s="121"/>
      <c r="G79" s="144">
        <v>0</v>
      </c>
      <c r="H79" s="169">
        <f>E79*G79</f>
        <v>0</v>
      </c>
      <c r="I79" s="379"/>
    </row>
    <row r="80" spans="1:9" s="24" customFormat="1" ht="10.5">
      <c r="A80" s="141" t="s">
        <v>268</v>
      </c>
      <c r="B80" s="188"/>
      <c r="C80" s="185" t="str">
        <f>INDEX(rate!$A$98:$D$129,MATCH(A80,rate!$A$98:$A$129,0),4)</f>
        <v>DAYS</v>
      </c>
      <c r="D80" s="186">
        <v>0</v>
      </c>
      <c r="E80" s="284"/>
      <c r="F80" s="185">
        <f>INDEX(rate!$A$98:$D$129,MATCH(A80,rate!$A$98:$A$129,0),3)</f>
        <v>7.73</v>
      </c>
      <c r="G80" s="187"/>
      <c r="H80" s="169">
        <f>D80*F80</f>
        <v>0</v>
      </c>
      <c r="I80" s="379"/>
    </row>
    <row r="81" spans="1:9" s="24" customFormat="1" ht="10.5">
      <c r="A81" s="141" t="s">
        <v>267</v>
      </c>
      <c r="B81" s="188"/>
      <c r="C81" s="185" t="str">
        <f>INDEX(rate!$A$98:$D$129,MATCH(A81,rate!$A$98:$A$129,0),4)</f>
        <v>MILES</v>
      </c>
      <c r="D81" s="189"/>
      <c r="E81" s="283">
        <f>INDEX(rate!$A$98:$D$129,MATCH(A81,rate!$A$98:$A$129,0),2)</f>
        <v>0.32</v>
      </c>
      <c r="F81" s="121"/>
      <c r="G81" s="144">
        <v>0</v>
      </c>
      <c r="H81" s="169">
        <f>E81*G81</f>
        <v>0</v>
      </c>
      <c r="I81" s="379"/>
    </row>
    <row r="82" spans="1:9" s="24" customFormat="1" ht="10.5">
      <c r="A82" s="141" t="s">
        <v>268</v>
      </c>
      <c r="B82" s="188"/>
      <c r="C82" s="185" t="str">
        <f>INDEX(rate!$A$98:$D$129,MATCH(A82,rate!$A$98:$A$129,0),4)</f>
        <v>DAYS</v>
      </c>
      <c r="D82" s="186">
        <v>0</v>
      </c>
      <c r="E82" s="284"/>
      <c r="F82" s="185">
        <f>INDEX(rate!$A$98:$D$129,MATCH(A82,rate!$A$98:$A$129,0),3)</f>
        <v>7.73</v>
      </c>
      <c r="G82" s="187"/>
      <c r="H82" s="169">
        <f>D82*F82</f>
        <v>0</v>
      </c>
      <c r="I82" s="379"/>
    </row>
    <row r="83" spans="1:9" s="24" customFormat="1" ht="11.25" thickBot="1">
      <c r="A83" s="149" t="s">
        <v>267</v>
      </c>
      <c r="B83" s="190"/>
      <c r="C83" s="458" t="str">
        <f>INDEX(rate!$A$98:$D$129,MATCH(A83,rate!$A$98:$A$129,0),4)</f>
        <v>MILES</v>
      </c>
      <c r="D83" s="191"/>
      <c r="E83" s="285">
        <f>INDEX(rate!$A$98:$D$129,MATCH(A83,rate!$A$98:$A$129,0),2)</f>
        <v>0.32</v>
      </c>
      <c r="F83" s="124"/>
      <c r="G83" s="152">
        <v>0</v>
      </c>
      <c r="H83" s="171">
        <f>E83*G83</f>
        <v>0</v>
      </c>
      <c r="I83" s="379"/>
    </row>
    <row r="84" spans="1:9" s="24" customFormat="1" ht="11.25" thickBot="1">
      <c r="A84" s="382"/>
      <c r="B84" s="207"/>
      <c r="C84" s="192"/>
      <c r="D84" s="207"/>
      <c r="E84" s="207"/>
      <c r="F84" s="207"/>
      <c r="G84" s="184"/>
      <c r="H84" s="207"/>
      <c r="I84" s="379"/>
    </row>
    <row r="85" spans="1:9" s="24" customFormat="1" ht="11.25" thickBot="1">
      <c r="A85" s="382"/>
      <c r="B85" s="207"/>
      <c r="C85" s="129" t="s">
        <v>58</v>
      </c>
      <c r="D85" s="130"/>
      <c r="E85" s="130"/>
      <c r="F85" s="130"/>
      <c r="G85" s="193"/>
      <c r="H85" s="158">
        <f>SUM(H78:H83)</f>
        <v>0</v>
      </c>
      <c r="I85" s="379"/>
    </row>
    <row r="86" spans="1:9" s="24" customFormat="1" ht="11.25" thickBot="1">
      <c r="A86" s="382"/>
      <c r="B86" s="207"/>
      <c r="C86" s="207"/>
      <c r="D86" s="207"/>
      <c r="E86" s="207"/>
      <c r="F86" s="207"/>
      <c r="G86" s="207"/>
      <c r="H86" s="207"/>
      <c r="I86" s="379"/>
    </row>
    <row r="87" spans="1:9" s="24" customFormat="1" ht="11.25" thickBot="1">
      <c r="A87" s="270" t="s">
        <v>196</v>
      </c>
      <c r="B87" s="194"/>
      <c r="C87" s="194"/>
      <c r="D87" s="195" t="s">
        <v>21</v>
      </c>
      <c r="E87" s="196"/>
      <c r="F87" s="194"/>
      <c r="G87" s="197" t="s">
        <v>22</v>
      </c>
      <c r="H87" s="207"/>
      <c r="I87" s="379"/>
    </row>
    <row r="88" spans="1:9" s="24" customFormat="1" ht="10.5">
      <c r="A88" s="198"/>
      <c r="B88" s="199"/>
      <c r="C88" s="199"/>
      <c r="D88" s="200"/>
      <c r="E88" s="201"/>
      <c r="F88" s="199"/>
      <c r="G88" s="202">
        <v>0</v>
      </c>
      <c r="H88" s="207"/>
      <c r="I88" s="379"/>
    </row>
    <row r="89" spans="1:9" s="24" customFormat="1" ht="10.5">
      <c r="A89" s="198"/>
      <c r="B89" s="199"/>
      <c r="C89" s="199"/>
      <c r="D89" s="200"/>
      <c r="E89" s="201"/>
      <c r="F89" s="199"/>
      <c r="G89" s="202"/>
      <c r="H89" s="207"/>
      <c r="I89" s="379"/>
    </row>
    <row r="90" spans="1:9" s="24" customFormat="1" ht="10.5">
      <c r="A90" s="198"/>
      <c r="B90" s="199"/>
      <c r="C90" s="199"/>
      <c r="D90" s="200"/>
      <c r="E90" s="201"/>
      <c r="F90" s="199"/>
      <c r="G90" s="202"/>
      <c r="H90" s="207"/>
      <c r="I90" s="379"/>
    </row>
    <row r="91" spans="1:9" s="24" customFormat="1" ht="10.5">
      <c r="A91" s="198"/>
      <c r="B91" s="199"/>
      <c r="C91" s="199"/>
      <c r="D91" s="200"/>
      <c r="E91" s="201"/>
      <c r="F91" s="199"/>
      <c r="G91" s="202"/>
      <c r="H91" s="207"/>
      <c r="I91" s="379"/>
    </row>
    <row r="92" spans="1:9" s="24" customFormat="1" ht="10.5">
      <c r="A92" s="198"/>
      <c r="B92" s="199"/>
      <c r="C92" s="199"/>
      <c r="D92" s="200"/>
      <c r="E92" s="201"/>
      <c r="F92" s="199"/>
      <c r="G92" s="202"/>
      <c r="H92" s="207"/>
      <c r="I92" s="379"/>
    </row>
    <row r="93" spans="1:9" s="24" customFormat="1" ht="10.5">
      <c r="A93" s="198"/>
      <c r="B93" s="199"/>
      <c r="C93" s="199"/>
      <c r="D93" s="200"/>
      <c r="E93" s="201"/>
      <c r="F93" s="199"/>
      <c r="G93" s="202">
        <v>0</v>
      </c>
      <c r="H93" s="207"/>
      <c r="I93" s="379"/>
    </row>
    <row r="94" spans="1:9" s="24" customFormat="1" ht="11.25" thickBot="1">
      <c r="A94" s="382"/>
      <c r="B94" s="207"/>
      <c r="C94" s="207"/>
      <c r="D94" s="207"/>
      <c r="E94" s="207"/>
      <c r="F94" s="207"/>
      <c r="G94" s="160"/>
      <c r="H94" s="207"/>
      <c r="I94" s="379"/>
    </row>
    <row r="95" spans="1:9" s="24" customFormat="1" ht="11.25" thickBot="1">
      <c r="A95" s="382"/>
      <c r="B95" s="207"/>
      <c r="C95" s="129" t="s">
        <v>116</v>
      </c>
      <c r="D95" s="130"/>
      <c r="E95" s="130"/>
      <c r="F95" s="130"/>
      <c r="G95" s="208">
        <f>SUM(G88:G93)</f>
        <v>0</v>
      </c>
      <c r="H95" s="207"/>
      <c r="I95" s="379"/>
    </row>
    <row r="96" spans="1:9" s="24" customFormat="1" ht="11.25" thickBot="1">
      <c r="A96" s="382"/>
      <c r="B96" s="207"/>
      <c r="C96" s="159"/>
      <c r="D96" s="159"/>
      <c r="E96" s="159"/>
      <c r="F96" s="159"/>
      <c r="G96" s="209"/>
      <c r="H96" s="207"/>
      <c r="I96" s="379"/>
    </row>
    <row r="97" spans="1:9" s="24" customFormat="1" ht="11.25" thickBot="1">
      <c r="A97" s="270" t="s">
        <v>115</v>
      </c>
      <c r="B97" s="194"/>
      <c r="C97" s="195" t="s">
        <v>23</v>
      </c>
      <c r="D97" s="196"/>
      <c r="E97" s="194"/>
      <c r="F97" s="194" t="s">
        <v>24</v>
      </c>
      <c r="G97" s="271" t="s">
        <v>25</v>
      </c>
      <c r="H97" s="207"/>
      <c r="I97" s="379"/>
    </row>
    <row r="98" spans="1:9" s="24" customFormat="1" ht="10.5">
      <c r="A98" s="198"/>
      <c r="B98" s="199"/>
      <c r="C98" s="200"/>
      <c r="D98" s="201"/>
      <c r="E98" s="199"/>
      <c r="F98" s="210"/>
      <c r="G98" s="202">
        <v>0</v>
      </c>
      <c r="H98" s="207"/>
      <c r="I98" s="379"/>
    </row>
    <row r="99" spans="1:9" s="24" customFormat="1" ht="10.5">
      <c r="A99" s="198"/>
      <c r="B99" s="199"/>
      <c r="C99" s="200"/>
      <c r="D99" s="201"/>
      <c r="E99" s="199"/>
      <c r="F99" s="210"/>
      <c r="G99" s="202"/>
      <c r="H99" s="207"/>
      <c r="I99" s="379"/>
    </row>
    <row r="100" spans="1:9" s="24" customFormat="1" ht="10.5">
      <c r="A100" s="198"/>
      <c r="B100" s="199"/>
      <c r="C100" s="200"/>
      <c r="D100" s="201"/>
      <c r="E100" s="199"/>
      <c r="F100" s="210"/>
      <c r="G100" s="202"/>
      <c r="H100" s="207"/>
      <c r="I100" s="379"/>
    </row>
    <row r="101" spans="1:9" s="24" customFormat="1" ht="10.5">
      <c r="A101" s="198"/>
      <c r="B101" s="199"/>
      <c r="C101" s="200"/>
      <c r="D101" s="201"/>
      <c r="E101" s="199"/>
      <c r="F101" s="210"/>
      <c r="G101" s="202"/>
      <c r="H101" s="207"/>
      <c r="I101" s="379"/>
    </row>
    <row r="102" spans="1:9" s="24" customFormat="1" ht="10.5">
      <c r="A102" s="198"/>
      <c r="B102" s="199"/>
      <c r="C102" s="200"/>
      <c r="D102" s="201"/>
      <c r="E102" s="199"/>
      <c r="F102" s="210"/>
      <c r="G102" s="202"/>
      <c r="H102" s="207"/>
      <c r="I102" s="379"/>
    </row>
    <row r="103" spans="1:9" s="24" customFormat="1" ht="10.5">
      <c r="A103" s="198"/>
      <c r="B103" s="199"/>
      <c r="C103" s="200"/>
      <c r="D103" s="201"/>
      <c r="E103" s="199"/>
      <c r="F103" s="210"/>
      <c r="G103" s="202"/>
      <c r="H103" s="207"/>
      <c r="I103" s="379"/>
    </row>
    <row r="104" spans="1:9" s="24" customFormat="1" ht="10.5">
      <c r="A104" s="198"/>
      <c r="B104" s="199"/>
      <c r="C104" s="200"/>
      <c r="D104" s="201"/>
      <c r="E104" s="199"/>
      <c r="F104" s="210"/>
      <c r="G104" s="202"/>
      <c r="H104" s="207"/>
      <c r="I104" s="379"/>
    </row>
    <row r="105" spans="1:9" s="24" customFormat="1" ht="10.5">
      <c r="A105" s="198"/>
      <c r="B105" s="199"/>
      <c r="C105" s="200"/>
      <c r="D105" s="201"/>
      <c r="E105" s="199"/>
      <c r="F105" s="210"/>
      <c r="G105" s="202"/>
      <c r="H105" s="207"/>
      <c r="I105" s="379"/>
    </row>
    <row r="106" spans="1:9" s="24" customFormat="1" ht="10.5">
      <c r="A106" s="117"/>
      <c r="B106" s="199"/>
      <c r="C106" s="200"/>
      <c r="D106" s="201"/>
      <c r="E106" s="199"/>
      <c r="F106" s="210"/>
      <c r="G106" s="202"/>
      <c r="H106" s="207"/>
      <c r="I106" s="379"/>
    </row>
    <row r="107" spans="1:9" s="24" customFormat="1" ht="10.5">
      <c r="A107" s="198"/>
      <c r="B107" s="199"/>
      <c r="C107" s="200"/>
      <c r="D107" s="201"/>
      <c r="E107" s="199"/>
      <c r="F107" s="210"/>
      <c r="G107" s="202"/>
      <c r="H107" s="207"/>
      <c r="I107" s="379"/>
    </row>
    <row r="108" spans="1:9" s="24" customFormat="1" ht="10.5">
      <c r="A108" s="198"/>
      <c r="B108" s="199"/>
      <c r="C108" s="200"/>
      <c r="D108" s="201"/>
      <c r="E108" s="199"/>
      <c r="F108" s="210"/>
      <c r="G108" s="202"/>
      <c r="H108" s="207"/>
      <c r="I108" s="379"/>
    </row>
    <row r="109" spans="1:9" s="24" customFormat="1" ht="10.5">
      <c r="A109" s="198"/>
      <c r="B109" s="199"/>
      <c r="C109" s="200"/>
      <c r="D109" s="201"/>
      <c r="E109" s="199"/>
      <c r="F109" s="210"/>
      <c r="G109" s="202"/>
      <c r="H109" s="207"/>
      <c r="I109" s="379"/>
    </row>
    <row r="110" spans="1:9" s="24" customFormat="1" ht="11.25" thickBot="1">
      <c r="A110" s="149"/>
      <c r="B110" s="203"/>
      <c r="C110" s="204"/>
      <c r="D110" s="205"/>
      <c r="E110" s="203"/>
      <c r="F110" s="211"/>
      <c r="G110" s="206">
        <v>0</v>
      </c>
      <c r="H110" s="207"/>
      <c r="I110" s="379"/>
    </row>
    <row r="111" spans="1:9" s="24" customFormat="1" ht="11.25" thickBot="1">
      <c r="A111" s="382"/>
      <c r="B111" s="207"/>
      <c r="C111" s="116"/>
      <c r="D111" s="207"/>
      <c r="E111" s="207"/>
      <c r="F111" s="207"/>
      <c r="G111" s="160"/>
      <c r="H111" s="207"/>
      <c r="I111" s="379"/>
    </row>
    <row r="112" spans="1:9" s="24" customFormat="1" ht="11.25" thickBot="1">
      <c r="A112" s="382"/>
      <c r="B112" s="207"/>
      <c r="C112" s="129" t="s">
        <v>117</v>
      </c>
      <c r="D112" s="130"/>
      <c r="E112" s="130"/>
      <c r="F112" s="130"/>
      <c r="G112" s="158">
        <f>SUM(G98:G110)</f>
        <v>0</v>
      </c>
      <c r="H112" s="207"/>
      <c r="I112" s="379"/>
    </row>
    <row r="113" spans="1:9" s="24" customFormat="1" ht="11.25" thickBot="1">
      <c r="A113" s="382"/>
      <c r="B113" s="207"/>
      <c r="C113" s="212"/>
      <c r="D113" s="212"/>
      <c r="E113" s="212"/>
      <c r="F113" s="212"/>
      <c r="G113" s="175"/>
      <c r="H113" s="207"/>
      <c r="I113" s="379"/>
    </row>
    <row r="114" spans="1:9" s="24" customFormat="1" ht="11.25" thickBot="1">
      <c r="A114" s="270" t="s">
        <v>197</v>
      </c>
      <c r="B114" s="194"/>
      <c r="C114" s="195" t="s">
        <v>198</v>
      </c>
      <c r="D114" s="213"/>
      <c r="E114" s="194"/>
      <c r="F114" s="194" t="s">
        <v>24</v>
      </c>
      <c r="G114" s="214" t="s">
        <v>22</v>
      </c>
      <c r="H114" s="207"/>
      <c r="I114" s="379"/>
    </row>
    <row r="115" spans="1:9" s="24" customFormat="1" ht="10.5">
      <c r="A115" s="198"/>
      <c r="B115" s="199"/>
      <c r="C115" s="215"/>
      <c r="D115" s="201"/>
      <c r="E115" s="216"/>
      <c r="F115" s="217"/>
      <c r="G115" s="202">
        <v>0</v>
      </c>
      <c r="H115" s="207"/>
      <c r="I115" s="379"/>
    </row>
    <row r="116" spans="1:9" s="24" customFormat="1" ht="10.5">
      <c r="A116" s="198"/>
      <c r="B116" s="199"/>
      <c r="C116" s="215"/>
      <c r="D116" s="201"/>
      <c r="E116" s="216"/>
      <c r="F116" s="217"/>
      <c r="G116" s="202"/>
      <c r="H116" s="207"/>
      <c r="I116" s="379"/>
    </row>
    <row r="117" spans="1:9" s="24" customFormat="1" ht="10.5">
      <c r="A117" s="198"/>
      <c r="B117" s="199"/>
      <c r="C117" s="215"/>
      <c r="D117" s="201"/>
      <c r="E117" s="216"/>
      <c r="F117" s="217"/>
      <c r="G117" s="202"/>
      <c r="H117" s="207"/>
      <c r="I117" s="379"/>
    </row>
    <row r="118" spans="1:9" s="24" customFormat="1" ht="10.5">
      <c r="A118" s="198"/>
      <c r="B118" s="199"/>
      <c r="C118" s="215"/>
      <c r="D118" s="201"/>
      <c r="E118" s="216"/>
      <c r="F118" s="217"/>
      <c r="G118" s="202"/>
      <c r="H118" s="207"/>
      <c r="I118" s="379"/>
    </row>
    <row r="119" spans="1:9" s="24" customFormat="1" ht="11.25" thickBot="1">
      <c r="A119" s="149"/>
      <c r="B119" s="203"/>
      <c r="C119" s="218"/>
      <c r="D119" s="205"/>
      <c r="E119" s="219"/>
      <c r="F119" s="220"/>
      <c r="G119" s="206">
        <v>0</v>
      </c>
      <c r="H119" s="207"/>
      <c r="I119" s="379"/>
    </row>
    <row r="120" spans="1:9" s="24" customFormat="1" ht="11.25" thickBot="1">
      <c r="A120" s="382"/>
      <c r="B120" s="207"/>
      <c r="C120" s="207"/>
      <c r="D120" s="207"/>
      <c r="E120" s="207"/>
      <c r="F120" s="207"/>
      <c r="G120" s="160"/>
      <c r="H120" s="207"/>
      <c r="I120" s="379"/>
    </row>
    <row r="121" spans="1:9" s="24" customFormat="1" ht="11.25" thickBot="1">
      <c r="A121" s="382"/>
      <c r="B121" s="207"/>
      <c r="C121" s="129" t="s">
        <v>199</v>
      </c>
      <c r="D121" s="130"/>
      <c r="E121" s="130"/>
      <c r="F121" s="130"/>
      <c r="G121" s="208">
        <f>SUM(G115:G119)</f>
        <v>0</v>
      </c>
      <c r="H121" s="207"/>
      <c r="I121" s="379"/>
    </row>
    <row r="122" spans="1:9" s="24" customFormat="1" ht="11.25" thickBot="1">
      <c r="A122" s="382"/>
      <c r="B122" s="207"/>
      <c r="C122" s="159"/>
      <c r="D122" s="159"/>
      <c r="E122" s="159"/>
      <c r="F122" s="159"/>
      <c r="G122" s="160"/>
      <c r="H122" s="207"/>
      <c r="I122" s="379"/>
    </row>
    <row r="123" spans="1:9" s="24" customFormat="1" ht="21.75" customHeight="1" thickBot="1">
      <c r="A123" s="270" t="s">
        <v>200</v>
      </c>
      <c r="B123" s="194"/>
      <c r="C123" s="221"/>
      <c r="D123" s="194"/>
      <c r="E123" s="194"/>
      <c r="F123" s="222" t="s">
        <v>21</v>
      </c>
      <c r="G123" s="214" t="s">
        <v>22</v>
      </c>
      <c r="H123" s="207"/>
      <c r="I123" s="379"/>
    </row>
    <row r="124" spans="1:9" s="24" customFormat="1" ht="10.5">
      <c r="A124" s="198"/>
      <c r="B124" s="217"/>
      <c r="C124" s="199"/>
      <c r="D124" s="223"/>
      <c r="E124" s="216"/>
      <c r="F124" s="224"/>
      <c r="G124" s="202">
        <v>0</v>
      </c>
      <c r="H124" s="207"/>
      <c r="I124" s="379"/>
    </row>
    <row r="125" spans="1:9" s="24" customFormat="1" ht="10.5">
      <c r="A125" s="198"/>
      <c r="B125" s="217"/>
      <c r="C125" s="199"/>
      <c r="D125" s="223"/>
      <c r="E125" s="216"/>
      <c r="F125" s="224"/>
      <c r="G125" s="202"/>
      <c r="H125" s="207"/>
      <c r="I125" s="379"/>
    </row>
    <row r="126" spans="1:9" s="24" customFormat="1" ht="10.5">
      <c r="A126" s="198"/>
      <c r="B126" s="217"/>
      <c r="C126" s="199"/>
      <c r="D126" s="223"/>
      <c r="E126" s="216"/>
      <c r="F126" s="224"/>
      <c r="G126" s="202"/>
      <c r="H126" s="207"/>
      <c r="I126" s="379"/>
    </row>
    <row r="127" spans="1:9" s="24" customFormat="1" ht="10.5">
      <c r="A127" s="198"/>
      <c r="B127" s="217"/>
      <c r="C127" s="199"/>
      <c r="D127" s="223"/>
      <c r="E127" s="216"/>
      <c r="F127" s="224"/>
      <c r="G127" s="202"/>
      <c r="H127" s="207"/>
      <c r="I127" s="379"/>
    </row>
    <row r="128" spans="1:9" s="24" customFormat="1" ht="11.25" thickBot="1">
      <c r="A128" s="149"/>
      <c r="B128" s="220"/>
      <c r="C128" s="203"/>
      <c r="D128" s="225"/>
      <c r="E128" s="219"/>
      <c r="F128" s="226"/>
      <c r="G128" s="206">
        <v>0</v>
      </c>
      <c r="H128" s="207"/>
      <c r="I128" s="379"/>
    </row>
    <row r="129" spans="1:9" s="24" customFormat="1" ht="11.25" thickBot="1">
      <c r="A129" s="382"/>
      <c r="B129" s="207"/>
      <c r="C129" s="207"/>
      <c r="D129" s="207"/>
      <c r="E129" s="207"/>
      <c r="F129" s="207"/>
      <c r="G129" s="160"/>
      <c r="H129" s="207"/>
      <c r="I129" s="379"/>
    </row>
    <row r="130" spans="1:9" s="24" customFormat="1" ht="11.25" thickBot="1">
      <c r="A130" s="382"/>
      <c r="B130" s="207"/>
      <c r="C130" s="129" t="s">
        <v>201</v>
      </c>
      <c r="D130" s="130"/>
      <c r="E130" s="130"/>
      <c r="F130" s="130"/>
      <c r="G130" s="208">
        <f>SUM(G124:G128)</f>
        <v>0</v>
      </c>
      <c r="H130" s="207"/>
      <c r="I130" s="379"/>
    </row>
    <row r="131" spans="1:9" s="24" customFormat="1" ht="11.25" thickBot="1">
      <c r="A131" s="382"/>
      <c r="B131" s="207"/>
      <c r="C131" s="212"/>
      <c r="D131" s="212"/>
      <c r="E131" s="212"/>
      <c r="F131" s="212"/>
      <c r="G131" s="227"/>
      <c r="H131" s="207"/>
      <c r="I131" s="379"/>
    </row>
    <row r="132" spans="1:9" s="24" customFormat="1" ht="21.75" customHeight="1" thickBot="1">
      <c r="A132" s="270" t="s">
        <v>221</v>
      </c>
      <c r="B132" s="194"/>
      <c r="C132" s="221"/>
      <c r="D132" s="195" t="s">
        <v>21</v>
      </c>
      <c r="E132" s="196"/>
      <c r="F132" s="228"/>
      <c r="G132" s="214" t="s">
        <v>22</v>
      </c>
      <c r="H132" s="207"/>
      <c r="I132" s="379"/>
    </row>
    <row r="133" spans="1:9" s="24" customFormat="1" ht="10.5">
      <c r="A133" s="198"/>
      <c r="B133" s="217"/>
      <c r="C133" s="199"/>
      <c r="D133" s="215"/>
      <c r="E133" s="229"/>
      <c r="F133" s="230"/>
      <c r="G133" s="202">
        <v>0</v>
      </c>
      <c r="H133" s="207"/>
      <c r="I133" s="379"/>
    </row>
    <row r="134" spans="1:9" s="24" customFormat="1" ht="10.5">
      <c r="A134" s="198"/>
      <c r="B134" s="217"/>
      <c r="C134" s="199"/>
      <c r="D134" s="215"/>
      <c r="E134" s="229"/>
      <c r="F134" s="231"/>
      <c r="G134" s="202"/>
      <c r="H134" s="207"/>
      <c r="I134" s="379"/>
    </row>
    <row r="135" spans="1:9" s="24" customFormat="1" ht="10.5">
      <c r="A135" s="198"/>
      <c r="B135" s="217"/>
      <c r="C135" s="199"/>
      <c r="D135" s="215"/>
      <c r="E135" s="229"/>
      <c r="F135" s="231"/>
      <c r="G135" s="202"/>
      <c r="H135" s="207"/>
      <c r="I135" s="379"/>
    </row>
    <row r="136" spans="1:9" s="24" customFormat="1" ht="10.5">
      <c r="A136" s="198"/>
      <c r="B136" s="217"/>
      <c r="C136" s="199"/>
      <c r="D136" s="215"/>
      <c r="E136" s="229"/>
      <c r="F136" s="231"/>
      <c r="G136" s="202"/>
      <c r="H136" s="207"/>
      <c r="I136" s="379"/>
    </row>
    <row r="137" spans="1:9" s="24" customFormat="1" ht="11.25" thickBot="1">
      <c r="A137" s="149"/>
      <c r="B137" s="220"/>
      <c r="C137" s="203"/>
      <c r="D137" s="218"/>
      <c r="E137" s="232"/>
      <c r="F137" s="233"/>
      <c r="G137" s="206">
        <v>0</v>
      </c>
      <c r="H137" s="207"/>
      <c r="I137" s="379"/>
    </row>
    <row r="138" spans="1:9" s="24" customFormat="1" ht="11.25" thickBot="1">
      <c r="A138" s="382"/>
      <c r="B138" s="207"/>
      <c r="C138" s="207"/>
      <c r="D138" s="207"/>
      <c r="E138" s="207"/>
      <c r="F138" s="207"/>
      <c r="G138" s="160"/>
      <c r="H138" s="207"/>
      <c r="I138" s="379"/>
    </row>
    <row r="139" spans="1:9" s="24" customFormat="1" ht="11.25" thickBot="1">
      <c r="A139" s="382"/>
      <c r="B139" s="207"/>
      <c r="C139" s="129" t="s">
        <v>202</v>
      </c>
      <c r="D139" s="130"/>
      <c r="E139" s="130"/>
      <c r="F139" s="130"/>
      <c r="G139" s="208">
        <f>SUM(G133:G137)</f>
        <v>0</v>
      </c>
      <c r="H139" s="207"/>
      <c r="I139" s="379"/>
    </row>
    <row r="140" spans="1:9" s="24" customFormat="1" ht="11.25" thickBot="1">
      <c r="A140" s="382"/>
      <c r="B140" s="207"/>
      <c r="C140" s="159"/>
      <c r="D140" s="159"/>
      <c r="E140" s="159"/>
      <c r="F140" s="159"/>
      <c r="G140" s="209"/>
      <c r="H140" s="207"/>
      <c r="I140" s="379"/>
    </row>
    <row r="141" spans="1:9" s="24" customFormat="1" ht="11.25" thickBot="1">
      <c r="A141" s="270" t="s">
        <v>203</v>
      </c>
      <c r="B141" s="194"/>
      <c r="C141" s="221"/>
      <c r="D141" s="195" t="s">
        <v>21</v>
      </c>
      <c r="E141" s="221"/>
      <c r="F141" s="221"/>
      <c r="G141" s="234" t="s">
        <v>22</v>
      </c>
      <c r="H141" s="207"/>
      <c r="I141" s="379"/>
    </row>
    <row r="142" spans="1:9" s="24" customFormat="1" ht="10.5">
      <c r="A142" s="198"/>
      <c r="B142" s="199"/>
      <c r="C142" s="199"/>
      <c r="D142" s="200"/>
      <c r="E142" s="201"/>
      <c r="F142" s="199"/>
      <c r="G142" s="202">
        <v>0</v>
      </c>
      <c r="H142" s="207"/>
      <c r="I142" s="379"/>
    </row>
    <row r="143" spans="1:9" s="24" customFormat="1" ht="10.5">
      <c r="A143" s="198"/>
      <c r="B143" s="199"/>
      <c r="C143" s="199"/>
      <c r="D143" s="200"/>
      <c r="E143" s="201"/>
      <c r="F143" s="199"/>
      <c r="G143" s="202"/>
      <c r="H143" s="207"/>
      <c r="I143" s="379"/>
    </row>
    <row r="144" spans="1:9" s="24" customFormat="1" ht="11.25" thickBot="1">
      <c r="A144" s="149"/>
      <c r="B144" s="203"/>
      <c r="C144" s="203"/>
      <c r="D144" s="204"/>
      <c r="E144" s="205"/>
      <c r="F144" s="203"/>
      <c r="G144" s="206">
        <v>0</v>
      </c>
      <c r="H144" s="207"/>
      <c r="I144" s="379"/>
    </row>
    <row r="145" spans="1:9" s="24" customFormat="1" ht="11.25" thickBot="1">
      <c r="A145" s="382"/>
      <c r="B145" s="207"/>
      <c r="C145" s="235"/>
      <c r="D145" s="235"/>
      <c r="E145" s="235"/>
      <c r="F145" s="235"/>
      <c r="G145" s="236"/>
      <c r="H145" s="207"/>
      <c r="I145" s="379"/>
    </row>
    <row r="146" spans="1:9" s="24" customFormat="1" ht="11.25" thickBot="1">
      <c r="A146" s="382"/>
      <c r="B146" s="207"/>
      <c r="C146" s="129" t="s">
        <v>204</v>
      </c>
      <c r="D146" s="130"/>
      <c r="E146" s="130"/>
      <c r="F146" s="130"/>
      <c r="G146" s="208">
        <f>SUM(G142:G144)</f>
        <v>0</v>
      </c>
      <c r="H146" s="207"/>
      <c r="I146" s="379"/>
    </row>
    <row r="147" spans="1:9" ht="13.5" thickBot="1">
      <c r="A147" s="374"/>
      <c r="B147" s="383"/>
      <c r="C147" s="371"/>
      <c r="D147" s="371"/>
      <c r="E147" s="384"/>
      <c r="F147" s="371"/>
      <c r="G147" s="384"/>
      <c r="H147" s="371"/>
      <c r="I147" s="372"/>
    </row>
    <row r="148" spans="1:9" s="24" customFormat="1" ht="11.25" thickBot="1">
      <c r="A148" s="270" t="s">
        <v>205</v>
      </c>
      <c r="B148" s="194"/>
      <c r="C148" s="221"/>
      <c r="D148" s="195" t="s">
        <v>21</v>
      </c>
      <c r="E148" s="221"/>
      <c r="F148" s="221"/>
      <c r="G148" s="234" t="s">
        <v>22</v>
      </c>
      <c r="H148" s="207"/>
      <c r="I148" s="379"/>
    </row>
    <row r="149" spans="1:9" s="24" customFormat="1" ht="10.5">
      <c r="A149" s="198"/>
      <c r="B149" s="199"/>
      <c r="C149" s="199"/>
      <c r="D149" s="200"/>
      <c r="E149" s="201"/>
      <c r="F149" s="199"/>
      <c r="G149" s="202">
        <v>0</v>
      </c>
      <c r="H149" s="207"/>
      <c r="I149" s="379"/>
    </row>
    <row r="150" spans="1:9" s="24" customFormat="1" ht="10.5">
      <c r="A150" s="198"/>
      <c r="B150" s="199"/>
      <c r="C150" s="199"/>
      <c r="D150" s="200"/>
      <c r="E150" s="201"/>
      <c r="F150" s="199"/>
      <c r="G150" s="202"/>
      <c r="H150" s="207"/>
      <c r="I150" s="379"/>
    </row>
    <row r="151" spans="1:9" s="24" customFormat="1" ht="11.25" thickBot="1">
      <c r="A151" s="149"/>
      <c r="B151" s="203"/>
      <c r="C151" s="203"/>
      <c r="D151" s="204"/>
      <c r="E151" s="205"/>
      <c r="F151" s="203"/>
      <c r="G151" s="206">
        <v>0</v>
      </c>
      <c r="H151" s="207"/>
      <c r="I151" s="379"/>
    </row>
    <row r="152" spans="1:9" s="24" customFormat="1" ht="11.25" thickBot="1">
      <c r="A152" s="382"/>
      <c r="B152" s="207"/>
      <c r="C152" s="207"/>
      <c r="D152" s="207"/>
      <c r="E152" s="207"/>
      <c r="F152" s="207"/>
      <c r="G152" s="160"/>
      <c r="H152" s="207"/>
      <c r="I152" s="379"/>
    </row>
    <row r="153" spans="1:9" s="24" customFormat="1" ht="11.25" thickBot="1">
      <c r="A153" s="382"/>
      <c r="B153" s="207"/>
      <c r="C153" s="129" t="s">
        <v>206</v>
      </c>
      <c r="D153" s="130"/>
      <c r="E153" s="130"/>
      <c r="F153" s="130"/>
      <c r="G153" s="208">
        <f>SUM(G149:G151)</f>
        <v>0</v>
      </c>
      <c r="H153" s="207"/>
      <c r="I153" s="379"/>
    </row>
    <row r="154" spans="1:9" s="24" customFormat="1" ht="11.25" thickBot="1">
      <c r="A154" s="382"/>
      <c r="B154" s="207"/>
      <c r="C154" s="159"/>
      <c r="D154" s="159"/>
      <c r="E154" s="159"/>
      <c r="F154" s="159"/>
      <c r="G154" s="209"/>
      <c r="H154" s="207"/>
      <c r="I154" s="379"/>
    </row>
    <row r="155" spans="1:9" s="24" customFormat="1" ht="11.25" thickBot="1">
      <c r="A155" s="270" t="s">
        <v>26</v>
      </c>
      <c r="B155" s="194"/>
      <c r="C155" s="221"/>
      <c r="D155" s="237" t="s">
        <v>207</v>
      </c>
      <c r="E155" s="238"/>
      <c r="F155" s="239"/>
      <c r="G155" s="234" t="s">
        <v>22</v>
      </c>
      <c r="H155" s="207"/>
      <c r="I155" s="379"/>
    </row>
    <row r="156" spans="1:9" s="24" customFormat="1" ht="10.5">
      <c r="A156" s="141"/>
      <c r="B156" s="207"/>
      <c r="C156" s="207"/>
      <c r="D156" s="240"/>
      <c r="E156" s="241"/>
      <c r="F156" s="242"/>
      <c r="G156" s="243">
        <v>0</v>
      </c>
      <c r="H156" s="207"/>
      <c r="I156" s="379"/>
    </row>
    <row r="157" spans="1:9" s="24" customFormat="1" ht="10.5">
      <c r="A157" s="244"/>
      <c r="B157" s="142"/>
      <c r="C157" s="142"/>
      <c r="D157" s="245"/>
      <c r="E157" s="180"/>
      <c r="F157" s="246"/>
      <c r="G157" s="247"/>
      <c r="H157" s="207"/>
      <c r="I157" s="379"/>
    </row>
    <row r="158" spans="1:9" s="24" customFormat="1" ht="11.25" thickBot="1">
      <c r="A158" s="149"/>
      <c r="B158" s="203"/>
      <c r="C158" s="203"/>
      <c r="D158" s="204"/>
      <c r="E158" s="220"/>
      <c r="F158" s="205"/>
      <c r="G158" s="248">
        <v>0</v>
      </c>
      <c r="H158" s="207"/>
      <c r="I158" s="379"/>
    </row>
    <row r="159" spans="1:9" s="24" customFormat="1" ht="11.25" thickBot="1">
      <c r="A159" s="382"/>
      <c r="B159" s="207"/>
      <c r="C159" s="207"/>
      <c r="D159" s="207"/>
      <c r="E159" s="207"/>
      <c r="F159" s="207"/>
      <c r="G159" s="160"/>
      <c r="H159" s="207"/>
      <c r="I159" s="379"/>
    </row>
    <row r="160" spans="1:9" s="24" customFormat="1" ht="11.25" thickBot="1">
      <c r="A160" s="382"/>
      <c r="B160" s="207"/>
      <c r="C160" s="129" t="s">
        <v>208</v>
      </c>
      <c r="D160" s="130"/>
      <c r="E160" s="130"/>
      <c r="F160" s="130"/>
      <c r="G160" s="208">
        <f>SUM(G156:G158)</f>
        <v>0</v>
      </c>
      <c r="H160" s="207"/>
      <c r="I160" s="379"/>
    </row>
    <row r="161" spans="1:9" ht="13.5" thickBot="1">
      <c r="A161" s="385"/>
      <c r="B161" s="383"/>
      <c r="C161" s="384"/>
      <c r="D161" s="371"/>
      <c r="E161" s="371"/>
      <c r="F161" s="371"/>
      <c r="G161" s="371"/>
      <c r="H161" s="371"/>
      <c r="I161" s="372"/>
    </row>
    <row r="162" spans="1:9" ht="13.5" thickBot="1">
      <c r="A162" s="386"/>
      <c r="B162" s="89" t="s">
        <v>50</v>
      </c>
      <c r="C162" s="90"/>
      <c r="D162" s="91"/>
      <c r="E162" s="92"/>
      <c r="F162" s="93"/>
      <c r="G162" s="94">
        <f>I27+G37+G47+F57+G67+G74+H85+G95+G112+G121+G130+G139+G146+G153+G160</f>
        <v>0</v>
      </c>
      <c r="H162" s="387">
        <f ca="1">NOW()</f>
        <v>44036.414572800924</v>
      </c>
      <c r="I162" s="388"/>
    </row>
    <row r="163" spans="1:9">
      <c r="A163"/>
      <c r="B163" s="7"/>
      <c r="C163"/>
      <c r="D163" s="5"/>
      <c r="E163" s="8"/>
      <c r="F163" s="5"/>
      <c r="G163" s="8"/>
    </row>
    <row r="164" spans="1:9" ht="13.5" thickBot="1">
      <c r="A164" s="7"/>
      <c r="B164" s="7"/>
      <c r="C164" s="8"/>
      <c r="D164" s="5"/>
      <c r="E164" s="8"/>
      <c r="F164" s="5"/>
      <c r="G164" s="8"/>
    </row>
    <row r="165" spans="1:9" s="17" customFormat="1" ht="25.5" thickBot="1">
      <c r="A165" s="279" t="s">
        <v>251</v>
      </c>
      <c r="B165" s="274"/>
      <c r="C165" s="275"/>
      <c r="D165" s="276"/>
      <c r="E165" s="275"/>
      <c r="F165" s="276"/>
      <c r="G165" s="275"/>
      <c r="H165" s="277"/>
      <c r="I165" s="278"/>
    </row>
    <row r="166" spans="1:9">
      <c r="A166" s="2"/>
      <c r="B166" s="7"/>
      <c r="C166" s="8"/>
      <c r="E166" s="3"/>
      <c r="G166" s="3"/>
    </row>
    <row r="167" spans="1:9">
      <c r="C167" s="3"/>
      <c r="E167" s="3"/>
      <c r="G167" s="3"/>
    </row>
    <row r="168" spans="1:9">
      <c r="C168" s="3"/>
    </row>
    <row r="169" spans="1:9">
      <c r="E169" s="4"/>
      <c r="G169" s="4"/>
    </row>
    <row r="170" spans="1:9">
      <c r="A170"/>
      <c r="C170" s="4"/>
    </row>
    <row r="171" spans="1:9">
      <c r="A171"/>
      <c r="C171" s="4"/>
    </row>
    <row r="172" spans="1:9">
      <c r="A172"/>
      <c r="C172" s="4"/>
    </row>
    <row r="173" spans="1:9">
      <c r="A173"/>
      <c r="C173" s="3"/>
    </row>
    <row r="174" spans="1:9">
      <c r="A174"/>
      <c r="C174" s="3"/>
    </row>
    <row r="175" spans="1:9">
      <c r="A175"/>
      <c r="C175" s="3"/>
    </row>
    <row r="176" spans="1:9">
      <c r="A176"/>
      <c r="C176" s="3"/>
    </row>
    <row r="177" spans="1:7">
      <c r="A177"/>
      <c r="C177" s="3"/>
    </row>
    <row r="178" spans="1:7">
      <c r="A178"/>
    </row>
    <row r="179" spans="1:7">
      <c r="A179"/>
    </row>
    <row r="180" spans="1:7">
      <c r="A180"/>
    </row>
    <row r="181" spans="1:7">
      <c r="A181"/>
    </row>
    <row r="182" spans="1:7">
      <c r="A182"/>
      <c r="G182" s="4"/>
    </row>
    <row r="183" spans="1:7">
      <c r="A183"/>
    </row>
    <row r="184" spans="1:7">
      <c r="A184"/>
    </row>
    <row r="185" spans="1:7">
      <c r="A185"/>
    </row>
    <row r="186" spans="1:7">
      <c r="A186"/>
    </row>
    <row r="187" spans="1:7">
      <c r="A187"/>
    </row>
    <row r="188" spans="1:7">
      <c r="A188"/>
    </row>
    <row r="189" spans="1:7">
      <c r="A189"/>
    </row>
    <row r="190" spans="1:7">
      <c r="A190"/>
    </row>
    <row r="191" spans="1:7">
      <c r="A191"/>
    </row>
    <row r="192" spans="1:7">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s="16" t="s">
        <v>128</v>
      </c>
    </row>
    <row r="276" spans="1:8">
      <c r="A276"/>
    </row>
    <row r="277" spans="1:8">
      <c r="A277"/>
    </row>
    <row r="278" spans="1:8" s="24" customFormat="1" ht="10.5">
      <c r="A278" s="24" t="s">
        <v>27</v>
      </c>
      <c r="B278" s="265"/>
      <c r="C278" s="27"/>
      <c r="D278" s="27"/>
      <c r="E278" s="26"/>
      <c r="F278" s="24" t="s">
        <v>27</v>
      </c>
      <c r="G278" s="264" t="s">
        <v>28</v>
      </c>
    </row>
    <row r="279" spans="1:8">
      <c r="A279"/>
      <c r="B279" s="15"/>
      <c r="C279" s="9"/>
      <c r="D279" s="9"/>
      <c r="F279"/>
      <c r="G279" s="13"/>
      <c r="H279"/>
    </row>
    <row r="280" spans="1:8">
      <c r="A280" s="87" t="s">
        <v>123</v>
      </c>
      <c r="B280" s="25"/>
      <c r="C280" s="26"/>
      <c r="D280" s="256"/>
      <c r="F280" s="86" t="s">
        <v>124</v>
      </c>
      <c r="G280" s="13"/>
      <c r="H280"/>
    </row>
    <row r="281" spans="1:8">
      <c r="A281" s="95" t="s">
        <v>287</v>
      </c>
      <c r="B281" s="413">
        <v>5480</v>
      </c>
      <c r="C281" s="26"/>
      <c r="D281" s="27" t="s">
        <v>29</v>
      </c>
      <c r="F281" s="24" t="s">
        <v>188</v>
      </c>
      <c r="G281" s="28">
        <v>75</v>
      </c>
      <c r="H281"/>
    </row>
    <row r="282" spans="1:8">
      <c r="A282" s="95" t="s">
        <v>288</v>
      </c>
      <c r="B282" s="413">
        <v>3099</v>
      </c>
      <c r="C282" s="26"/>
      <c r="D282" s="27" t="s">
        <v>29</v>
      </c>
      <c r="F282" s="24" t="s">
        <v>183</v>
      </c>
      <c r="G282" s="28">
        <v>99</v>
      </c>
      <c r="H282"/>
    </row>
    <row r="283" spans="1:8">
      <c r="A283" s="95" t="s">
        <v>289</v>
      </c>
      <c r="B283" s="413">
        <v>12896</v>
      </c>
      <c r="C283" s="26"/>
      <c r="D283" s="27" t="s">
        <v>29</v>
      </c>
      <c r="F283" s="24" t="s">
        <v>184</v>
      </c>
      <c r="G283" s="28">
        <v>119</v>
      </c>
      <c r="H283"/>
    </row>
    <row r="284" spans="1:8">
      <c r="A284" s="95" t="s">
        <v>290</v>
      </c>
      <c r="B284" s="413">
        <v>3735</v>
      </c>
      <c r="C284" s="26"/>
      <c r="D284" s="27" t="s">
        <v>29</v>
      </c>
      <c r="F284" s="24" t="s">
        <v>185</v>
      </c>
      <c r="G284" s="28">
        <v>140</v>
      </c>
      <c r="H284"/>
    </row>
    <row r="285" spans="1:8">
      <c r="A285" s="95" t="s">
        <v>291</v>
      </c>
      <c r="B285" s="413">
        <v>7515</v>
      </c>
      <c r="C285" s="26"/>
      <c r="D285" s="27" t="s">
        <v>29</v>
      </c>
      <c r="F285" s="24" t="s">
        <v>186</v>
      </c>
      <c r="G285" s="28">
        <v>157</v>
      </c>
      <c r="H285"/>
    </row>
    <row r="286" spans="1:8">
      <c r="A286" s="95" t="s">
        <v>292</v>
      </c>
      <c r="B286" s="413">
        <v>4945</v>
      </c>
      <c r="C286" s="26"/>
      <c r="D286" s="27" t="s">
        <v>29</v>
      </c>
      <c r="F286" s="24" t="s">
        <v>187</v>
      </c>
      <c r="G286" s="28">
        <v>180</v>
      </c>
      <c r="H286"/>
    </row>
    <row r="287" spans="1:8">
      <c r="A287" s="95" t="s">
        <v>293</v>
      </c>
      <c r="B287" s="413">
        <v>6876</v>
      </c>
      <c r="C287" s="26"/>
      <c r="D287" s="27" t="s">
        <v>29</v>
      </c>
      <c r="F287" s="24" t="s">
        <v>167</v>
      </c>
      <c r="G287" s="28">
        <v>200</v>
      </c>
      <c r="H287"/>
    </row>
    <row r="288" spans="1:8">
      <c r="A288" s="95" t="s">
        <v>294</v>
      </c>
      <c r="B288" s="413">
        <v>2716</v>
      </c>
      <c r="C288" s="26"/>
      <c r="D288" s="27" t="s">
        <v>29</v>
      </c>
      <c r="F288" s="24" t="s">
        <v>168</v>
      </c>
      <c r="G288" s="28">
        <v>207</v>
      </c>
      <c r="H288"/>
    </row>
    <row r="289" spans="1:8">
      <c r="A289" s="95" t="s">
        <v>295</v>
      </c>
      <c r="B289" s="413">
        <v>1277</v>
      </c>
      <c r="C289" s="26"/>
      <c r="D289" s="27" t="s">
        <v>29</v>
      </c>
      <c r="F289" s="24" t="s">
        <v>169</v>
      </c>
      <c r="G289" s="28">
        <v>225</v>
      </c>
      <c r="H289"/>
    </row>
    <row r="290" spans="1:8">
      <c r="A290" s="95" t="s">
        <v>296</v>
      </c>
      <c r="B290" s="413">
        <v>8105</v>
      </c>
      <c r="C290" s="26"/>
      <c r="D290" s="27" t="s">
        <v>29</v>
      </c>
      <c r="F290" s="24" t="s">
        <v>170</v>
      </c>
      <c r="G290" s="28">
        <v>234</v>
      </c>
      <c r="H290"/>
    </row>
    <row r="291" spans="1:8">
      <c r="A291" s="95" t="s">
        <v>297</v>
      </c>
      <c r="B291" s="413">
        <v>8799</v>
      </c>
      <c r="C291" s="26"/>
      <c r="D291" s="27" t="s">
        <v>29</v>
      </c>
      <c r="F291" s="24" t="s">
        <v>68</v>
      </c>
      <c r="G291" s="28">
        <v>29</v>
      </c>
      <c r="H291"/>
    </row>
    <row r="292" spans="1:8">
      <c r="A292" s="95" t="s">
        <v>298</v>
      </c>
      <c r="B292" s="413">
        <v>4158</v>
      </c>
      <c r="C292" s="26"/>
      <c r="D292" s="27" t="s">
        <v>29</v>
      </c>
      <c r="F292" s="24" t="s">
        <v>69</v>
      </c>
      <c r="G292" s="28">
        <v>127</v>
      </c>
      <c r="H292"/>
    </row>
    <row r="293" spans="1:8">
      <c r="A293" s="95" t="s">
        <v>299</v>
      </c>
      <c r="B293" s="413">
        <v>7644</v>
      </c>
      <c r="C293" s="26"/>
      <c r="D293" s="27" t="s">
        <v>29</v>
      </c>
      <c r="F293" s="24" t="s">
        <v>70</v>
      </c>
      <c r="G293" s="28">
        <v>116</v>
      </c>
      <c r="H293"/>
    </row>
    <row r="294" spans="1:8">
      <c r="A294" s="95" t="s">
        <v>300</v>
      </c>
      <c r="B294" s="413">
        <v>8786</v>
      </c>
      <c r="C294" s="26"/>
      <c r="D294" s="27" t="s">
        <v>29</v>
      </c>
      <c r="F294" s="24" t="s">
        <v>71</v>
      </c>
      <c r="G294" s="28">
        <v>110</v>
      </c>
      <c r="H294"/>
    </row>
    <row r="295" spans="1:8">
      <c r="A295" s="95" t="s">
        <v>301</v>
      </c>
      <c r="B295" s="413">
        <v>2833</v>
      </c>
      <c r="C295" s="26"/>
      <c r="D295" s="27" t="s">
        <v>29</v>
      </c>
      <c r="F295" s="24" t="s">
        <v>30</v>
      </c>
      <c r="G295" s="28">
        <v>32</v>
      </c>
      <c r="H295"/>
    </row>
    <row r="296" spans="1:8">
      <c r="A296" s="95" t="s">
        <v>302</v>
      </c>
      <c r="B296" s="413">
        <v>1920</v>
      </c>
      <c r="C296" s="26"/>
      <c r="D296" s="27" t="s">
        <v>29</v>
      </c>
      <c r="F296" s="24" t="s">
        <v>11</v>
      </c>
      <c r="G296" s="28">
        <v>47</v>
      </c>
      <c r="H296"/>
    </row>
    <row r="297" spans="1:8">
      <c r="A297" s="95" t="s">
        <v>303</v>
      </c>
      <c r="B297" s="413">
        <v>917</v>
      </c>
      <c r="C297" s="26"/>
      <c r="D297" s="27" t="s">
        <v>29</v>
      </c>
      <c r="F297" s="24" t="s">
        <v>32</v>
      </c>
      <c r="G297" s="28">
        <v>50</v>
      </c>
      <c r="H297"/>
    </row>
    <row r="298" spans="1:8">
      <c r="A298" s="24" t="s">
        <v>246</v>
      </c>
      <c r="B298" s="28">
        <v>28483</v>
      </c>
      <c r="D298" s="27" t="s">
        <v>29</v>
      </c>
      <c r="F298" s="24" t="s">
        <v>12</v>
      </c>
      <c r="G298" s="28">
        <v>63</v>
      </c>
      <c r="H298"/>
    </row>
    <row r="299" spans="1:8">
      <c r="A299" s="24" t="s">
        <v>249</v>
      </c>
      <c r="B299" s="28">
        <v>46261</v>
      </c>
      <c r="D299" s="27" t="s">
        <v>29</v>
      </c>
      <c r="F299" s="24" t="s">
        <v>33</v>
      </c>
      <c r="G299" s="28">
        <v>76</v>
      </c>
      <c r="H299"/>
    </row>
    <row r="300" spans="1:8">
      <c r="A300" s="24" t="s">
        <v>248</v>
      </c>
      <c r="B300" s="28">
        <v>34086</v>
      </c>
      <c r="D300" s="27" t="s">
        <v>29</v>
      </c>
      <c r="F300" s="24" t="s">
        <v>14</v>
      </c>
      <c r="G300" s="28">
        <v>87</v>
      </c>
      <c r="H300"/>
    </row>
    <row r="301" spans="1:8">
      <c r="A301" s="24" t="s">
        <v>146</v>
      </c>
      <c r="B301" s="29">
        <v>11427</v>
      </c>
      <c r="D301" s="27" t="s">
        <v>29</v>
      </c>
      <c r="F301" s="24" t="s">
        <v>34</v>
      </c>
      <c r="G301" s="28">
        <v>98</v>
      </c>
      <c r="H301"/>
    </row>
    <row r="302" spans="1:8">
      <c r="A302" s="24" t="s">
        <v>147</v>
      </c>
      <c r="B302" s="28">
        <v>24186</v>
      </c>
      <c r="D302" s="27" t="s">
        <v>29</v>
      </c>
      <c r="F302" s="24" t="s">
        <v>35</v>
      </c>
      <c r="G302" s="28">
        <v>108</v>
      </c>
      <c r="H302"/>
    </row>
    <row r="303" spans="1:8">
      <c r="A303" s="24" t="s">
        <v>148</v>
      </c>
      <c r="B303" s="28">
        <v>10219</v>
      </c>
      <c r="D303" s="27" t="s">
        <v>29</v>
      </c>
      <c r="F303" s="24" t="s">
        <v>36</v>
      </c>
      <c r="G303" s="28">
        <v>123</v>
      </c>
      <c r="H303"/>
    </row>
    <row r="304" spans="1:8">
      <c r="A304" s="24" t="s">
        <v>149</v>
      </c>
      <c r="B304" s="28">
        <v>17675</v>
      </c>
      <c r="D304" s="27" t="s">
        <v>29</v>
      </c>
      <c r="F304" s="24" t="s">
        <v>72</v>
      </c>
      <c r="G304" s="28">
        <v>163</v>
      </c>
      <c r="H304"/>
    </row>
    <row r="305" spans="1:8">
      <c r="A305" s="24" t="s">
        <v>150</v>
      </c>
      <c r="B305" s="28">
        <v>10296</v>
      </c>
      <c r="D305" s="27" t="s">
        <v>29</v>
      </c>
      <c r="F305" s="24" t="s">
        <v>42</v>
      </c>
      <c r="G305" s="28">
        <v>31</v>
      </c>
      <c r="H305"/>
    </row>
    <row r="306" spans="1:8">
      <c r="A306" s="24" t="s">
        <v>151</v>
      </c>
      <c r="B306" s="28">
        <v>8428</v>
      </c>
      <c r="D306" s="27" t="s">
        <v>29</v>
      </c>
      <c r="F306" s="24" t="s">
        <v>43</v>
      </c>
      <c r="G306" s="28">
        <v>34</v>
      </c>
      <c r="H306"/>
    </row>
    <row r="307" spans="1:8">
      <c r="A307" s="24" t="s">
        <v>152</v>
      </c>
      <c r="B307" s="28">
        <v>7669</v>
      </c>
      <c r="D307" s="27" t="s">
        <v>29</v>
      </c>
      <c r="F307" s="24" t="s">
        <v>44</v>
      </c>
      <c r="G307" s="28">
        <v>40</v>
      </c>
      <c r="H307"/>
    </row>
    <row r="308" spans="1:8">
      <c r="A308" s="24" t="s">
        <v>153</v>
      </c>
      <c r="B308" s="28">
        <v>8035</v>
      </c>
      <c r="D308" s="27" t="s">
        <v>29</v>
      </c>
      <c r="F308" s="24" t="s">
        <v>45</v>
      </c>
      <c r="G308" s="28">
        <v>44</v>
      </c>
      <c r="H308"/>
    </row>
    <row r="309" spans="1:8">
      <c r="A309" s="24" t="s">
        <v>247</v>
      </c>
      <c r="B309" s="28">
        <v>20832</v>
      </c>
      <c r="D309" s="27" t="s">
        <v>29</v>
      </c>
      <c r="F309" s="24" t="s">
        <v>46</v>
      </c>
      <c r="G309" s="28">
        <v>48</v>
      </c>
      <c r="H309"/>
    </row>
    <row r="310" spans="1:8">
      <c r="A310" s="24" t="s">
        <v>154</v>
      </c>
      <c r="B310" s="28">
        <v>11982</v>
      </c>
      <c r="D310" s="27" t="s">
        <v>29</v>
      </c>
      <c r="F310" s="24" t="s">
        <v>47</v>
      </c>
      <c r="G310" s="28">
        <v>56</v>
      </c>
      <c r="H310"/>
    </row>
    <row r="311" spans="1:8">
      <c r="A311" s="24" t="s">
        <v>155</v>
      </c>
      <c r="B311" s="28">
        <v>4964</v>
      </c>
      <c r="D311" s="27" t="s">
        <v>29</v>
      </c>
      <c r="F311" s="24" t="s">
        <v>48</v>
      </c>
      <c r="G311" s="28">
        <v>61</v>
      </c>
      <c r="H311"/>
    </row>
    <row r="312" spans="1:8">
      <c r="A312" s="24" t="s">
        <v>156</v>
      </c>
      <c r="B312" s="28">
        <v>13264</v>
      </c>
      <c r="D312" s="27" t="s">
        <v>29</v>
      </c>
      <c r="F312" s="24" t="s">
        <v>37</v>
      </c>
      <c r="G312" s="28">
        <v>65</v>
      </c>
      <c r="H312"/>
    </row>
    <row r="313" spans="1:8">
      <c r="A313" s="24" t="s">
        <v>157</v>
      </c>
      <c r="B313" s="28">
        <v>9584</v>
      </c>
      <c r="D313" s="27" t="s">
        <v>29</v>
      </c>
      <c r="F313" s="24" t="s">
        <v>38</v>
      </c>
      <c r="G313" s="28">
        <v>68</v>
      </c>
      <c r="H313"/>
    </row>
    <row r="314" spans="1:8">
      <c r="A314" s="24" t="s">
        <v>158</v>
      </c>
      <c r="B314" s="28">
        <v>4637</v>
      </c>
      <c r="D314" s="27" t="s">
        <v>29</v>
      </c>
      <c r="F314" s="24" t="s">
        <v>39</v>
      </c>
      <c r="G314" s="28">
        <v>79</v>
      </c>
      <c r="H314"/>
    </row>
    <row r="315" spans="1:8">
      <c r="A315" s="24" t="s">
        <v>159</v>
      </c>
      <c r="B315" s="28">
        <v>6221</v>
      </c>
      <c r="D315" s="27" t="s">
        <v>29</v>
      </c>
      <c r="F315" s="24" t="s">
        <v>13</v>
      </c>
      <c r="G315" s="28">
        <v>95</v>
      </c>
      <c r="H315"/>
    </row>
    <row r="316" spans="1:8">
      <c r="A316" s="24" t="s">
        <v>160</v>
      </c>
      <c r="B316" s="28">
        <v>6383</v>
      </c>
      <c r="D316" s="27" t="s">
        <v>29</v>
      </c>
      <c r="F316" s="24" t="s">
        <v>40</v>
      </c>
      <c r="G316" s="28">
        <v>111</v>
      </c>
      <c r="H316"/>
    </row>
    <row r="317" spans="1:8">
      <c r="A317" s="24" t="s">
        <v>161</v>
      </c>
      <c r="B317" s="28">
        <v>8727</v>
      </c>
      <c r="D317" s="27" t="s">
        <v>29</v>
      </c>
      <c r="F317" s="24" t="s">
        <v>41</v>
      </c>
      <c r="G317" s="28">
        <v>128</v>
      </c>
      <c r="H317"/>
    </row>
    <row r="318" spans="1:8">
      <c r="A318" s="24" t="s">
        <v>162</v>
      </c>
      <c r="B318" s="28">
        <v>11179</v>
      </c>
      <c r="D318" s="27" t="s">
        <v>29</v>
      </c>
      <c r="F318" s="24" t="s">
        <v>171</v>
      </c>
      <c r="G318" s="28">
        <v>156</v>
      </c>
      <c r="H318"/>
    </row>
    <row r="319" spans="1:8">
      <c r="A319" s="24" t="s">
        <v>163</v>
      </c>
      <c r="B319" s="28">
        <v>8840</v>
      </c>
      <c r="D319" s="27" t="s">
        <v>29</v>
      </c>
      <c r="F319" s="24" t="s">
        <v>234</v>
      </c>
      <c r="G319" s="28">
        <v>147</v>
      </c>
      <c r="H319"/>
    </row>
    <row r="320" spans="1:8">
      <c r="A320" s="24"/>
      <c r="B320" s="28"/>
      <c r="D320" s="27"/>
      <c r="F320" s="24" t="s">
        <v>235</v>
      </c>
      <c r="G320" s="28">
        <v>108</v>
      </c>
      <c r="H320"/>
    </row>
    <row r="321" spans="1:8">
      <c r="A321" s="86" t="s">
        <v>125</v>
      </c>
      <c r="B321" s="28"/>
      <c r="D321" s="27" t="s">
        <v>29</v>
      </c>
      <c r="F321" s="24" t="s">
        <v>73</v>
      </c>
      <c r="G321" s="30">
        <v>34</v>
      </c>
      <c r="H321"/>
    </row>
    <row r="322" spans="1:8">
      <c r="A322" s="95" t="s">
        <v>245</v>
      </c>
      <c r="B322" s="28">
        <v>12515</v>
      </c>
      <c r="D322" s="27" t="s">
        <v>29</v>
      </c>
      <c r="F322" s="26" t="s">
        <v>74</v>
      </c>
      <c r="G322" s="31">
        <v>37</v>
      </c>
      <c r="H322"/>
    </row>
    <row r="323" spans="1:8">
      <c r="A323" s="24" t="s">
        <v>242</v>
      </c>
      <c r="B323" s="33">
        <v>23206</v>
      </c>
      <c r="D323" s="27" t="s">
        <v>29</v>
      </c>
      <c r="F323" s="26" t="s">
        <v>75</v>
      </c>
      <c r="G323" s="31">
        <v>39</v>
      </c>
      <c r="H323"/>
    </row>
    <row r="324" spans="1:8">
      <c r="A324" s="24" t="s">
        <v>135</v>
      </c>
      <c r="B324" s="28">
        <v>17217</v>
      </c>
      <c r="D324" s="27" t="s">
        <v>29</v>
      </c>
      <c r="F324" s="26" t="s">
        <v>76</v>
      </c>
      <c r="G324" s="31">
        <v>42</v>
      </c>
      <c r="H324"/>
    </row>
    <row r="325" spans="1:8">
      <c r="A325" s="24" t="s">
        <v>243</v>
      </c>
      <c r="B325" s="28">
        <v>15853</v>
      </c>
      <c r="D325" s="27" t="s">
        <v>29</v>
      </c>
      <c r="F325" s="26" t="s">
        <v>77</v>
      </c>
      <c r="G325" s="31">
        <v>45</v>
      </c>
      <c r="H325"/>
    </row>
    <row r="326" spans="1:8">
      <c r="A326" s="24" t="s">
        <v>244</v>
      </c>
      <c r="B326" s="28">
        <v>11019</v>
      </c>
      <c r="D326" s="27" t="s">
        <v>29</v>
      </c>
      <c r="F326" s="26" t="s">
        <v>78</v>
      </c>
      <c r="G326" s="31">
        <v>47</v>
      </c>
      <c r="H326"/>
    </row>
    <row r="327" spans="1:8">
      <c r="A327" s="24"/>
      <c r="B327" s="28"/>
      <c r="C327" s="9"/>
      <c r="D327" s="27" t="s">
        <v>29</v>
      </c>
      <c r="F327" s="26" t="s">
        <v>79</v>
      </c>
      <c r="G327" s="31">
        <v>50</v>
      </c>
      <c r="H327"/>
    </row>
    <row r="328" spans="1:8">
      <c r="A328" s="24"/>
      <c r="B328" s="29"/>
      <c r="C328" s="9"/>
      <c r="D328" s="9"/>
      <c r="F328" s="26" t="s">
        <v>80</v>
      </c>
      <c r="G328" s="31">
        <v>52</v>
      </c>
      <c r="H328"/>
    </row>
    <row r="329" spans="1:8">
      <c r="A329" s="86" t="s">
        <v>126</v>
      </c>
      <c r="B329" s="28"/>
      <c r="C329" s="9"/>
      <c r="D329" s="9"/>
      <c r="F329" s="26" t="s">
        <v>81</v>
      </c>
      <c r="G329" s="31">
        <v>54</v>
      </c>
      <c r="H329"/>
    </row>
    <row r="330" spans="1:8">
      <c r="A330" s="95" t="s">
        <v>315</v>
      </c>
      <c r="B330" s="28">
        <v>136</v>
      </c>
      <c r="C330" s="9"/>
      <c r="D330" s="9" t="s">
        <v>7</v>
      </c>
      <c r="F330" s="26" t="s">
        <v>82</v>
      </c>
      <c r="G330" s="31">
        <v>57</v>
      </c>
      <c r="H330"/>
    </row>
    <row r="331" spans="1:8">
      <c r="A331" s="95" t="s">
        <v>316</v>
      </c>
      <c r="B331" s="28">
        <v>149</v>
      </c>
      <c r="C331" s="9"/>
      <c r="D331" s="9" t="s">
        <v>7</v>
      </c>
      <c r="F331" s="26" t="s">
        <v>83</v>
      </c>
      <c r="G331" s="31">
        <v>59</v>
      </c>
      <c r="H331"/>
    </row>
    <row r="332" spans="1:8">
      <c r="A332" s="95" t="s">
        <v>317</v>
      </c>
      <c r="B332" s="28">
        <v>371</v>
      </c>
      <c r="C332" s="9"/>
      <c r="D332" s="9" t="s">
        <v>7</v>
      </c>
      <c r="F332" s="26" t="s">
        <v>85</v>
      </c>
      <c r="G332" s="31">
        <v>61</v>
      </c>
      <c r="H332"/>
    </row>
    <row r="333" spans="1:8">
      <c r="A333" s="95" t="s">
        <v>318</v>
      </c>
      <c r="B333" s="28">
        <v>259</v>
      </c>
      <c r="C333" s="9"/>
      <c r="D333" s="9" t="s">
        <v>7</v>
      </c>
      <c r="F333" s="26" t="s">
        <v>86</v>
      </c>
      <c r="G333" s="31">
        <v>63</v>
      </c>
      <c r="H333"/>
    </row>
    <row r="334" spans="1:8">
      <c r="A334" s="95" t="s">
        <v>319</v>
      </c>
      <c r="B334" s="28">
        <v>296</v>
      </c>
      <c r="C334" s="9"/>
      <c r="D334" s="9" t="s">
        <v>7</v>
      </c>
      <c r="F334" s="26" t="s">
        <v>87</v>
      </c>
      <c r="G334" s="31">
        <v>65</v>
      </c>
      <c r="H334"/>
    </row>
    <row r="335" spans="1:8">
      <c r="A335" s="95" t="s">
        <v>320</v>
      </c>
      <c r="B335" s="28">
        <v>150</v>
      </c>
      <c r="C335" s="9"/>
      <c r="D335" s="9" t="s">
        <v>7</v>
      </c>
      <c r="F335" s="26" t="s">
        <v>309</v>
      </c>
      <c r="G335" s="31">
        <v>0</v>
      </c>
      <c r="H335"/>
    </row>
    <row r="336" spans="1:8">
      <c r="A336" s="95" t="s">
        <v>239</v>
      </c>
      <c r="B336" s="28">
        <v>288</v>
      </c>
      <c r="C336" s="9"/>
      <c r="D336" s="9" t="s">
        <v>7</v>
      </c>
      <c r="F336"/>
      <c r="G336"/>
      <c r="H336"/>
    </row>
    <row r="337" spans="1:8">
      <c r="A337" s="95" t="s">
        <v>305</v>
      </c>
      <c r="B337" s="28">
        <v>79</v>
      </c>
      <c r="C337" s="9"/>
      <c r="D337" s="9" t="s">
        <v>7</v>
      </c>
      <c r="H337"/>
    </row>
    <row r="338" spans="1:8">
      <c r="A338" s="95" t="s">
        <v>136</v>
      </c>
      <c r="B338" s="28">
        <v>48</v>
      </c>
      <c r="C338" s="9"/>
      <c r="D338" s="9" t="s">
        <v>7</v>
      </c>
      <c r="H338"/>
    </row>
    <row r="339" spans="1:8">
      <c r="A339" s="95" t="s">
        <v>90</v>
      </c>
      <c r="B339" s="28">
        <v>81</v>
      </c>
      <c r="C339" s="9"/>
      <c r="D339" s="9" t="s">
        <v>7</v>
      </c>
      <c r="H339"/>
    </row>
    <row r="340" spans="1:8">
      <c r="A340" s="95" t="s">
        <v>88</v>
      </c>
      <c r="B340" s="28">
        <v>38</v>
      </c>
      <c r="C340" s="9"/>
      <c r="D340" s="9" t="s">
        <v>7</v>
      </c>
      <c r="H340"/>
    </row>
    <row r="341" spans="1:8">
      <c r="A341" s="95" t="s">
        <v>321</v>
      </c>
      <c r="B341" s="28">
        <v>25</v>
      </c>
      <c r="C341" s="9"/>
      <c r="D341" s="9" t="s">
        <v>7</v>
      </c>
      <c r="H341"/>
    </row>
    <row r="342" spans="1:8">
      <c r="A342" s="95" t="s">
        <v>322</v>
      </c>
      <c r="B342" s="28">
        <v>88</v>
      </c>
      <c r="C342" s="9"/>
      <c r="D342" s="9" t="s">
        <v>7</v>
      </c>
      <c r="H342"/>
    </row>
    <row r="343" spans="1:8">
      <c r="A343" s="95" t="s">
        <v>323</v>
      </c>
      <c r="B343" s="28">
        <v>58</v>
      </c>
      <c r="C343" s="9"/>
      <c r="D343" s="9" t="s">
        <v>7</v>
      </c>
      <c r="H343"/>
    </row>
    <row r="344" spans="1:8">
      <c r="A344" s="95" t="s">
        <v>84</v>
      </c>
      <c r="B344" s="28">
        <v>15</v>
      </c>
      <c r="C344" s="9"/>
      <c r="D344" s="9" t="s">
        <v>7</v>
      </c>
      <c r="H344"/>
    </row>
    <row r="345" spans="1:8">
      <c r="A345" s="95" t="s">
        <v>324</v>
      </c>
      <c r="B345" s="28">
        <v>9</v>
      </c>
      <c r="C345" s="9"/>
      <c r="D345" s="9" t="s">
        <v>7</v>
      </c>
      <c r="H345"/>
    </row>
    <row r="346" spans="1:8">
      <c r="A346" s="95" t="s">
        <v>325</v>
      </c>
      <c r="B346" s="28">
        <v>14</v>
      </c>
      <c r="C346" s="9"/>
      <c r="D346" s="9" t="s">
        <v>7</v>
      </c>
      <c r="H346"/>
    </row>
    <row r="347" spans="1:8">
      <c r="A347" s="95" t="s">
        <v>326</v>
      </c>
      <c r="B347" s="28">
        <v>19</v>
      </c>
      <c r="C347" s="9"/>
      <c r="D347" s="9" t="s">
        <v>7</v>
      </c>
      <c r="H347"/>
    </row>
    <row r="348" spans="1:8">
      <c r="A348" s="95" t="s">
        <v>132</v>
      </c>
      <c r="B348" s="28">
        <v>22</v>
      </c>
      <c r="C348" s="9"/>
      <c r="D348" s="9" t="s">
        <v>7</v>
      </c>
      <c r="H348"/>
    </row>
    <row r="349" spans="1:8">
      <c r="A349" s="95" t="s">
        <v>327</v>
      </c>
      <c r="B349" s="28">
        <v>30</v>
      </c>
      <c r="C349" s="9"/>
      <c r="D349" s="9" t="s">
        <v>7</v>
      </c>
      <c r="H349"/>
    </row>
    <row r="350" spans="1:8">
      <c r="A350" s="95" t="s">
        <v>328</v>
      </c>
      <c r="B350" s="28">
        <v>4</v>
      </c>
      <c r="C350" s="9"/>
      <c r="D350" s="9" t="s">
        <v>7</v>
      </c>
      <c r="H350"/>
    </row>
    <row r="351" spans="1:8">
      <c r="A351" s="95" t="s">
        <v>329</v>
      </c>
      <c r="B351" s="28">
        <v>5</v>
      </c>
      <c r="C351" s="9"/>
      <c r="D351" s="9" t="s">
        <v>7</v>
      </c>
      <c r="H351"/>
    </row>
    <row r="352" spans="1:8">
      <c r="A352" s="95" t="s">
        <v>344</v>
      </c>
      <c r="B352" s="28">
        <v>3</v>
      </c>
      <c r="C352" s="9"/>
      <c r="D352" s="9" t="s">
        <v>7</v>
      </c>
      <c r="H352"/>
    </row>
    <row r="353" spans="1:8">
      <c r="A353" s="24" t="s">
        <v>330</v>
      </c>
      <c r="B353" s="28">
        <v>3</v>
      </c>
      <c r="D353" s="9" t="s">
        <v>7</v>
      </c>
      <c r="H353"/>
    </row>
    <row r="354" spans="1:8">
      <c r="A354" s="24" t="s">
        <v>237</v>
      </c>
      <c r="B354" s="33">
        <v>2</v>
      </c>
      <c r="D354" s="9" t="s">
        <v>7</v>
      </c>
      <c r="H354"/>
    </row>
    <row r="355" spans="1:8">
      <c r="A355" s="24" t="s">
        <v>238</v>
      </c>
      <c r="B355" s="33">
        <v>5</v>
      </c>
      <c r="D355" s="9" t="s">
        <v>7</v>
      </c>
      <c r="H355"/>
    </row>
    <row r="356" spans="1:8">
      <c r="A356" s="24" t="s">
        <v>331</v>
      </c>
      <c r="B356" s="28">
        <v>12</v>
      </c>
      <c r="D356" s="9" t="s">
        <v>7</v>
      </c>
      <c r="H356"/>
    </row>
    <row r="357" spans="1:8">
      <c r="A357" s="24" t="s">
        <v>332</v>
      </c>
      <c r="B357" s="28">
        <v>73</v>
      </c>
      <c r="D357" s="9" t="s">
        <v>7</v>
      </c>
      <c r="H357"/>
    </row>
    <row r="358" spans="1:8">
      <c r="A358" s="24" t="s">
        <v>333</v>
      </c>
      <c r="B358" s="28">
        <v>102</v>
      </c>
      <c r="D358" s="9" t="s">
        <v>7</v>
      </c>
      <c r="H358"/>
    </row>
    <row r="359" spans="1:8">
      <c r="A359" s="24" t="s">
        <v>240</v>
      </c>
      <c r="B359" s="28">
        <v>8</v>
      </c>
      <c r="D359" s="9" t="s">
        <v>7</v>
      </c>
      <c r="H359"/>
    </row>
    <row r="360" spans="1:8">
      <c r="A360" s="24" t="s">
        <v>236</v>
      </c>
      <c r="B360" s="28">
        <v>13</v>
      </c>
      <c r="D360" s="9" t="s">
        <v>7</v>
      </c>
      <c r="H360"/>
    </row>
    <row r="361" spans="1:8">
      <c r="A361" s="24" t="s">
        <v>241</v>
      </c>
      <c r="B361" s="28">
        <v>13</v>
      </c>
      <c r="D361" s="9" t="s">
        <v>7</v>
      </c>
      <c r="H361"/>
    </row>
    <row r="362" spans="1:8">
      <c r="A362" s="24" t="s">
        <v>334</v>
      </c>
      <c r="B362" s="28">
        <v>17</v>
      </c>
      <c r="C362" s="9"/>
      <c r="D362" s="9" t="s">
        <v>7</v>
      </c>
      <c r="H362"/>
    </row>
    <row r="363" spans="1:8">
      <c r="A363" s="24" t="s">
        <v>335</v>
      </c>
      <c r="B363" s="28">
        <v>13</v>
      </c>
      <c r="C363" s="9"/>
      <c r="D363" s="9" t="s">
        <v>7</v>
      </c>
      <c r="H363"/>
    </row>
    <row r="364" spans="1:8">
      <c r="A364" s="24" t="s">
        <v>336</v>
      </c>
      <c r="B364" s="28">
        <v>24</v>
      </c>
      <c r="C364" s="27"/>
      <c r="D364" s="9" t="s">
        <v>7</v>
      </c>
      <c r="H364"/>
    </row>
    <row r="365" spans="1:8">
      <c r="A365" s="24" t="s">
        <v>337</v>
      </c>
      <c r="B365" s="28">
        <v>123</v>
      </c>
      <c r="C365" s="27"/>
      <c r="D365" s="9" t="s">
        <v>7</v>
      </c>
      <c r="H365"/>
    </row>
    <row r="366" spans="1:8">
      <c r="A366" s="24" t="s">
        <v>338</v>
      </c>
      <c r="B366" s="28">
        <v>40</v>
      </c>
      <c r="C366" s="27"/>
      <c r="D366" s="9" t="s">
        <v>7</v>
      </c>
      <c r="H366"/>
    </row>
    <row r="367" spans="1:8">
      <c r="A367" s="24" t="s">
        <v>89</v>
      </c>
      <c r="B367" s="28">
        <v>77</v>
      </c>
      <c r="C367" s="27"/>
      <c r="D367" s="9" t="s">
        <v>7</v>
      </c>
      <c r="H367"/>
    </row>
    <row r="368" spans="1:8">
      <c r="A368" s="24" t="s">
        <v>339</v>
      </c>
      <c r="B368" s="28">
        <v>80</v>
      </c>
      <c r="C368" s="27"/>
      <c r="D368" s="9" t="s">
        <v>7</v>
      </c>
      <c r="H368"/>
    </row>
    <row r="369" spans="1:8">
      <c r="A369" s="24" t="s">
        <v>340</v>
      </c>
      <c r="B369" s="28">
        <v>80</v>
      </c>
      <c r="C369" s="27"/>
      <c r="D369" s="9" t="s">
        <v>7</v>
      </c>
      <c r="H369"/>
    </row>
    <row r="370" spans="1:8">
      <c r="A370" s="24" t="s">
        <v>137</v>
      </c>
      <c r="B370" s="28">
        <v>15</v>
      </c>
      <c r="C370" s="27"/>
      <c r="D370" s="9" t="s">
        <v>7</v>
      </c>
      <c r="H370"/>
    </row>
    <row r="371" spans="1:8">
      <c r="A371" s="24" t="s">
        <v>341</v>
      </c>
      <c r="B371" s="28">
        <v>937</v>
      </c>
      <c r="C371" s="27"/>
      <c r="D371" s="9" t="s">
        <v>62</v>
      </c>
      <c r="H371"/>
    </row>
    <row r="372" spans="1:8">
      <c r="A372" s="24" t="s">
        <v>342</v>
      </c>
      <c r="B372" s="28">
        <v>937</v>
      </c>
      <c r="C372" s="27"/>
      <c r="D372" s="9" t="s">
        <v>62</v>
      </c>
      <c r="H372"/>
    </row>
    <row r="373" spans="1:8">
      <c r="A373" s="24"/>
      <c r="B373" s="28"/>
      <c r="C373" s="27"/>
      <c r="D373" s="9"/>
      <c r="E373"/>
      <c r="H373"/>
    </row>
    <row r="374" spans="1:8">
      <c r="A374" s="400" t="s">
        <v>127</v>
      </c>
      <c r="B374" s="28"/>
      <c r="C374" s="27"/>
      <c r="D374" s="27"/>
      <c r="E374"/>
      <c r="H374"/>
    </row>
    <row r="375" spans="1:8">
      <c r="A375" s="389" t="s">
        <v>252</v>
      </c>
      <c r="B375" s="390">
        <v>0.17399999999999999</v>
      </c>
      <c r="C375" s="401"/>
      <c r="D375" s="392" t="s">
        <v>31</v>
      </c>
      <c r="E375"/>
      <c r="H375"/>
    </row>
    <row r="376" spans="1:8">
      <c r="A376" s="393" t="s">
        <v>253</v>
      </c>
      <c r="B376" s="402"/>
      <c r="C376" s="399">
        <v>8.3699999999999992</v>
      </c>
      <c r="D376" s="396" t="s">
        <v>49</v>
      </c>
      <c r="E376"/>
      <c r="H376"/>
    </row>
    <row r="377" spans="1:8">
      <c r="A377" s="389" t="s">
        <v>254</v>
      </c>
      <c r="B377" s="390">
        <v>0.13100000000000001</v>
      </c>
      <c r="C377" s="398"/>
      <c r="D377" s="392" t="s">
        <v>31</v>
      </c>
      <c r="E377"/>
      <c r="F377"/>
      <c r="G377"/>
      <c r="H377"/>
    </row>
    <row r="378" spans="1:8">
      <c r="A378" s="393" t="s">
        <v>255</v>
      </c>
      <c r="B378" s="394"/>
      <c r="C378" s="399">
        <v>7.06</v>
      </c>
      <c r="D378" s="396" t="s">
        <v>49</v>
      </c>
      <c r="E378"/>
      <c r="F378"/>
      <c r="G378"/>
      <c r="H378"/>
    </row>
    <row r="379" spans="1:8">
      <c r="A379" s="389" t="s">
        <v>256</v>
      </c>
      <c r="B379" s="390">
        <v>0.123</v>
      </c>
      <c r="C379" s="398"/>
      <c r="D379" s="392" t="s">
        <v>31</v>
      </c>
      <c r="E379"/>
      <c r="F379"/>
      <c r="G379"/>
      <c r="H379"/>
    </row>
    <row r="380" spans="1:8">
      <c r="A380" s="393" t="s">
        <v>257</v>
      </c>
      <c r="B380" s="394"/>
      <c r="C380" s="399">
        <v>6.17</v>
      </c>
      <c r="D380" s="396" t="s">
        <v>49</v>
      </c>
      <c r="E380"/>
      <c r="F380"/>
      <c r="G380"/>
      <c r="H380"/>
    </row>
    <row r="381" spans="1:8">
      <c r="A381" s="389" t="s">
        <v>258</v>
      </c>
      <c r="B381" s="390">
        <v>0.27500000000000002</v>
      </c>
      <c r="C381" s="398"/>
      <c r="D381" s="392" t="s">
        <v>31</v>
      </c>
      <c r="E381"/>
      <c r="F381"/>
      <c r="G381"/>
      <c r="H381"/>
    </row>
    <row r="382" spans="1:8">
      <c r="A382" s="393" t="s">
        <v>259</v>
      </c>
      <c r="B382" s="394"/>
      <c r="C382" s="399">
        <v>8.9700000000000006</v>
      </c>
      <c r="D382" s="396" t="s">
        <v>49</v>
      </c>
      <c r="E382"/>
      <c r="F382"/>
      <c r="G382"/>
      <c r="H382"/>
    </row>
    <row r="383" spans="1:8">
      <c r="A383" s="389" t="s">
        <v>277</v>
      </c>
      <c r="B383" s="390">
        <v>0.21099999999999999</v>
      </c>
      <c r="C383" s="397"/>
      <c r="D383" s="392" t="s">
        <v>31</v>
      </c>
      <c r="E383"/>
      <c r="F383"/>
      <c r="G383"/>
      <c r="H383"/>
    </row>
    <row r="384" spans="1:8">
      <c r="A384" s="393" t="s">
        <v>278</v>
      </c>
      <c r="B384" s="394"/>
      <c r="C384" s="395">
        <v>10.27</v>
      </c>
      <c r="D384" s="396" t="s">
        <v>49</v>
      </c>
      <c r="E384"/>
      <c r="F384"/>
      <c r="G384"/>
      <c r="H384"/>
    </row>
    <row r="385" spans="1:10">
      <c r="A385" s="389" t="s">
        <v>283</v>
      </c>
      <c r="B385" s="390">
        <v>0.20699999999999999</v>
      </c>
      <c r="C385" s="391"/>
      <c r="D385" s="392" t="s">
        <v>31</v>
      </c>
      <c r="E385"/>
      <c r="F385"/>
      <c r="G385"/>
      <c r="H385"/>
    </row>
    <row r="386" spans="1:10">
      <c r="A386" s="393" t="s">
        <v>284</v>
      </c>
      <c r="B386" s="394"/>
      <c r="C386" s="395">
        <v>8.6300000000000008</v>
      </c>
      <c r="D386" s="396" t="s">
        <v>49</v>
      </c>
      <c r="E386"/>
      <c r="F386"/>
      <c r="G386"/>
      <c r="H386"/>
    </row>
    <row r="387" spans="1:10">
      <c r="A387" s="389" t="s">
        <v>279</v>
      </c>
      <c r="B387" s="403">
        <v>0.16300000000000001</v>
      </c>
      <c r="C387" s="391"/>
      <c r="D387" s="392" t="s">
        <v>31</v>
      </c>
      <c r="E387"/>
      <c r="F387"/>
      <c r="G387"/>
      <c r="H387"/>
      <c r="J387" s="412"/>
    </row>
    <row r="388" spans="1:10">
      <c r="A388" s="393" t="s">
        <v>280</v>
      </c>
      <c r="B388" s="404"/>
      <c r="C388" s="395">
        <v>8.1300000000000008</v>
      </c>
      <c r="D388" s="396" t="s">
        <v>49</v>
      </c>
      <c r="E388"/>
      <c r="F388"/>
      <c r="G388"/>
      <c r="H388"/>
      <c r="J388" s="412"/>
    </row>
    <row r="389" spans="1:10">
      <c r="A389" s="389" t="s">
        <v>263</v>
      </c>
      <c r="B389" s="403">
        <v>0.31</v>
      </c>
      <c r="C389" s="391"/>
      <c r="D389" s="392" t="s">
        <v>31</v>
      </c>
      <c r="E389"/>
      <c r="F389"/>
      <c r="G389"/>
      <c r="H389"/>
      <c r="J389" s="412"/>
    </row>
    <row r="390" spans="1:10">
      <c r="A390" s="393" t="s">
        <v>264</v>
      </c>
      <c r="B390" s="404"/>
      <c r="C390" s="395">
        <v>9.1999999999999993</v>
      </c>
      <c r="D390" s="396" t="s">
        <v>49</v>
      </c>
      <c r="E390"/>
      <c r="F390"/>
      <c r="G390"/>
      <c r="H390"/>
      <c r="J390" s="412"/>
    </row>
    <row r="391" spans="1:10">
      <c r="A391" s="389" t="s">
        <v>281</v>
      </c>
      <c r="B391" s="403">
        <v>0.26500000000000001</v>
      </c>
      <c r="C391" s="391"/>
      <c r="D391" s="392" t="s">
        <v>31</v>
      </c>
      <c r="E391"/>
      <c r="F391"/>
      <c r="G391"/>
      <c r="H391"/>
      <c r="J391" s="412"/>
    </row>
    <row r="392" spans="1:10">
      <c r="A392" s="393" t="s">
        <v>282</v>
      </c>
      <c r="B392" s="404"/>
      <c r="C392" s="395">
        <v>6.83</v>
      </c>
      <c r="D392" s="396" t="s">
        <v>49</v>
      </c>
      <c r="E392"/>
      <c r="F392"/>
      <c r="G392"/>
      <c r="H392"/>
      <c r="J392" s="412"/>
    </row>
    <row r="393" spans="1:10">
      <c r="A393" s="389" t="s">
        <v>285</v>
      </c>
      <c r="B393" s="403">
        <v>0.249</v>
      </c>
      <c r="C393" s="391"/>
      <c r="D393" s="392" t="s">
        <v>31</v>
      </c>
      <c r="E393"/>
      <c r="F393"/>
      <c r="G393"/>
      <c r="H393"/>
    </row>
    <row r="394" spans="1:10">
      <c r="A394" s="405" t="s">
        <v>286</v>
      </c>
      <c r="B394" s="406"/>
      <c r="C394" s="407">
        <v>8.43</v>
      </c>
      <c r="D394" s="396" t="s">
        <v>49</v>
      </c>
      <c r="E394"/>
      <c r="F394"/>
      <c r="G394"/>
      <c r="H394"/>
    </row>
    <row r="395" spans="1:10">
      <c r="A395" s="389" t="s">
        <v>273</v>
      </c>
      <c r="B395" s="390">
        <v>0.26400000000000001</v>
      </c>
      <c r="C395" s="391"/>
      <c r="D395" s="392" t="s">
        <v>31</v>
      </c>
      <c r="E395"/>
      <c r="F395"/>
      <c r="G395"/>
      <c r="H395"/>
    </row>
    <row r="396" spans="1:10">
      <c r="A396" s="393" t="s">
        <v>274</v>
      </c>
      <c r="B396" s="394"/>
      <c r="C396" s="395">
        <v>6.33</v>
      </c>
      <c r="D396" s="396" t="s">
        <v>49</v>
      </c>
      <c r="E396"/>
      <c r="F396"/>
      <c r="G396"/>
      <c r="H396"/>
    </row>
    <row r="397" spans="1:10">
      <c r="A397" s="408" t="s">
        <v>275</v>
      </c>
      <c r="B397" s="409">
        <v>0.3</v>
      </c>
      <c r="C397" s="410"/>
      <c r="D397" s="392" t="s">
        <v>31</v>
      </c>
      <c r="E397"/>
      <c r="F397"/>
      <c r="G397"/>
      <c r="H397"/>
    </row>
    <row r="398" spans="1:10">
      <c r="A398" s="405" t="s">
        <v>276</v>
      </c>
      <c r="B398" s="406"/>
      <c r="C398" s="407">
        <v>7.6</v>
      </c>
      <c r="D398" s="396" t="s">
        <v>49</v>
      </c>
      <c r="E398"/>
      <c r="F398"/>
      <c r="G398"/>
      <c r="H398"/>
    </row>
    <row r="399" spans="1:10">
      <c r="A399" s="408" t="s">
        <v>271</v>
      </c>
      <c r="B399" s="409">
        <v>0.252</v>
      </c>
      <c r="C399" s="410"/>
      <c r="D399" s="392" t="s">
        <v>31</v>
      </c>
      <c r="E399"/>
      <c r="F399"/>
      <c r="G399"/>
      <c r="H399"/>
    </row>
    <row r="400" spans="1:10">
      <c r="A400" s="405" t="s">
        <v>272</v>
      </c>
      <c r="B400" s="406"/>
      <c r="C400" s="407">
        <v>5.37</v>
      </c>
      <c r="D400" s="396" t="s">
        <v>49</v>
      </c>
      <c r="E400"/>
      <c r="F400"/>
      <c r="G400"/>
      <c r="H400"/>
    </row>
    <row r="401" spans="1:8">
      <c r="A401" s="408" t="s">
        <v>270</v>
      </c>
      <c r="B401" s="409">
        <v>0.248</v>
      </c>
      <c r="C401" s="410"/>
      <c r="D401" s="392" t="s">
        <v>31</v>
      </c>
      <c r="E401"/>
      <c r="F401"/>
      <c r="G401"/>
      <c r="H401"/>
    </row>
    <row r="402" spans="1:8">
      <c r="A402" s="405" t="s">
        <v>269</v>
      </c>
      <c r="B402" s="406"/>
      <c r="C402" s="407">
        <v>5.57</v>
      </c>
      <c r="D402" s="411" t="s">
        <v>49</v>
      </c>
      <c r="E402"/>
      <c r="F402"/>
      <c r="G402"/>
      <c r="H402"/>
    </row>
    <row r="403" spans="1:8">
      <c r="A403" s="408" t="s">
        <v>265</v>
      </c>
      <c r="B403" s="409">
        <v>0.33600000000000002</v>
      </c>
      <c r="C403" s="410"/>
      <c r="D403" s="392" t="s">
        <v>31</v>
      </c>
      <c r="E403"/>
      <c r="F403"/>
      <c r="G403"/>
      <c r="H403"/>
    </row>
    <row r="404" spans="1:8">
      <c r="A404" s="405" t="s">
        <v>266</v>
      </c>
      <c r="B404" s="406"/>
      <c r="C404" s="407">
        <v>7.47</v>
      </c>
      <c r="D404" s="396" t="s">
        <v>49</v>
      </c>
      <c r="E404"/>
      <c r="F404"/>
      <c r="G404"/>
      <c r="H404"/>
    </row>
    <row r="405" spans="1:8">
      <c r="A405" s="408" t="s">
        <v>267</v>
      </c>
      <c r="B405" s="409">
        <v>0.32</v>
      </c>
      <c r="C405" s="410"/>
      <c r="D405" s="392" t="s">
        <v>31</v>
      </c>
      <c r="E405"/>
      <c r="F405"/>
      <c r="G405"/>
      <c r="H405"/>
    </row>
    <row r="406" spans="1:8">
      <c r="A406" s="405" t="s">
        <v>268</v>
      </c>
      <c r="B406" s="406"/>
      <c r="C406" s="407">
        <v>7.73</v>
      </c>
      <c r="D406" s="411" t="s">
        <v>49</v>
      </c>
      <c r="E406"/>
      <c r="F406"/>
      <c r="G406"/>
      <c r="H406"/>
    </row>
    <row r="407" spans="1:8">
      <c r="A407"/>
      <c r="B407"/>
      <c r="C407"/>
      <c r="D407" s="34"/>
      <c r="E407"/>
      <c r="F407"/>
      <c r="G407"/>
      <c r="H407"/>
    </row>
  </sheetData>
  <dataConsolidate/>
  <mergeCells count="3">
    <mergeCell ref="F1:G1"/>
    <mergeCell ref="G4:I4"/>
    <mergeCell ref="D4:F4"/>
  </mergeCells>
  <phoneticPr fontId="0" type="noConversion"/>
  <dataValidations xWindow="87" yWindow="392" count="6">
    <dataValidation type="list" allowBlank="1" showInputMessage="1" showErrorMessage="1" prompt="click on arrow for a drop down list" sqref="A41:A45">
      <formula1>$A$298:$A$319</formula1>
    </dataValidation>
    <dataValidation type="list" allowBlank="1" showInputMessage="1" showErrorMessage="1" prompt="click on arrow for a drop down list" sqref="A51:A55">
      <formula1>$A$322:$A$326</formula1>
    </dataValidation>
    <dataValidation type="list" allowBlank="1" showInputMessage="1" showErrorMessage="1" sqref="A61:A65">
      <formula1>$A$330:$A$372</formula1>
    </dataValidation>
    <dataValidation type="list" allowBlank="1" showInputMessage="1" showErrorMessage="1" sqref="A78:A83">
      <formula1>$A$373:$A$404</formula1>
    </dataValidation>
    <dataValidation type="list" allowBlank="1" showInputMessage="1" showErrorMessage="1" prompt="click on arrow for a drop down list" sqref="A31:A35">
      <formula1>$A$281:$A$297</formula1>
    </dataValidation>
    <dataValidation type="list" allowBlank="1" showInputMessage="1" showErrorMessage="1" prompt="Click on arrow for a drop down list" sqref="E8:E25">
      <formula1>$F$281:$F$335</formula1>
    </dataValidation>
  </dataValidations>
  <printOptions horizontalCentered="1"/>
  <pageMargins left="0.7" right="0.45" top="0.75" bottom="0.75" header="0.3" footer="0.3"/>
  <pageSetup scale="75" orientation="portrait" horizontalDpi="4294967293" verticalDpi="300" r:id="rId1"/>
  <headerFooter alignWithMargins="0">
    <oddFooter>&amp;C&amp;P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33"/>
  <sheetViews>
    <sheetView showGridLines="0" workbookViewId="0">
      <selection activeCell="G4" sqref="G4:I4"/>
    </sheetView>
  </sheetViews>
  <sheetFormatPr defaultRowHeight="12.75"/>
  <cols>
    <col min="1" max="1" width="24.7109375" style="1" customWidth="1"/>
    <col min="2" max="2" width="12.7109375" style="5" customWidth="1"/>
    <col min="3" max="3" width="6.7109375" style="1" customWidth="1"/>
    <col min="4" max="4" width="9" style="1" customWidth="1"/>
    <col min="5" max="5" width="10.7109375" style="1" customWidth="1"/>
    <col min="6" max="6" width="13" style="1" customWidth="1"/>
    <col min="7" max="7" width="14.7109375" style="1" customWidth="1"/>
    <col min="8" max="8" width="12.7109375" style="1" customWidth="1"/>
    <col min="9" max="9" width="12.7109375" customWidth="1"/>
    <col min="10" max="10" width="12.85546875" customWidth="1"/>
  </cols>
  <sheetData>
    <row r="1" spans="1:16" s="1" customFormat="1" ht="22.5" customHeight="1" thickBot="1">
      <c r="A1" s="362" t="s">
        <v>3</v>
      </c>
      <c r="B1" s="363" t="str">
        <f>'Daily Summary'!K2</f>
        <v>S20003</v>
      </c>
      <c r="C1" s="364"/>
      <c r="D1" s="365"/>
      <c r="E1" s="366" t="s">
        <v>51</v>
      </c>
      <c r="F1" s="466" t="str">
        <f>'Daily Summary'!A1</f>
        <v>T/S Kevin McCormack</v>
      </c>
      <c r="G1" s="466"/>
      <c r="H1" s="367"/>
      <c r="I1" s="368"/>
      <c r="J1" s="11"/>
      <c r="K1" s="5"/>
      <c r="L1" s="5"/>
      <c r="M1" s="5"/>
      <c r="N1" s="5"/>
      <c r="O1" s="5"/>
      <c r="P1" s="5"/>
    </row>
    <row r="2" spans="1:16" s="1" customFormat="1" ht="12.75" customHeight="1">
      <c r="A2" s="369"/>
      <c r="B2" s="370"/>
      <c r="C2" s="370"/>
      <c r="D2" s="371"/>
      <c r="E2" s="370"/>
      <c r="F2" s="371"/>
      <c r="G2" s="370"/>
      <c r="H2" s="371"/>
      <c r="I2" s="372"/>
      <c r="J2" s="5"/>
      <c r="K2" s="5"/>
      <c r="L2" s="5"/>
      <c r="M2" s="5"/>
      <c r="N2" s="5"/>
      <c r="O2" s="5"/>
      <c r="P2" s="5"/>
    </row>
    <row r="3" spans="1:16" s="1" customFormat="1" ht="12.75" customHeight="1">
      <c r="A3" s="369"/>
      <c r="B3" s="370"/>
      <c r="C3" s="370"/>
      <c r="D3" s="371"/>
      <c r="E3" s="370"/>
      <c r="F3" s="371"/>
      <c r="G3" s="370"/>
      <c r="H3" s="371"/>
      <c r="I3" s="372"/>
      <c r="J3" s="5"/>
      <c r="K3" s="5"/>
      <c r="L3" s="5"/>
      <c r="M3" s="5"/>
      <c r="N3" s="5"/>
      <c r="O3" s="5"/>
      <c r="P3" s="5"/>
    </row>
    <row r="4" spans="1:16" ht="13.5" thickBot="1">
      <c r="A4" s="373" t="s">
        <v>52</v>
      </c>
      <c r="B4" s="361">
        <f>'day2'!B4+1</f>
        <v>43893</v>
      </c>
      <c r="C4" s="14"/>
      <c r="D4" s="469" t="s">
        <v>262</v>
      </c>
      <c r="E4" s="469"/>
      <c r="F4" s="469"/>
      <c r="G4" s="467"/>
      <c r="H4" s="467"/>
      <c r="I4" s="468"/>
    </row>
    <row r="5" spans="1:16" ht="13.5" thickBot="1">
      <c r="A5" s="374"/>
      <c r="B5" s="371"/>
      <c r="C5" s="375"/>
      <c r="D5" s="370"/>
      <c r="E5" s="371"/>
      <c r="F5" s="371"/>
      <c r="G5" s="376"/>
      <c r="H5" s="370"/>
      <c r="I5" s="377"/>
    </row>
    <row r="6" spans="1:16" s="24" customFormat="1" ht="10.5">
      <c r="A6" s="101"/>
      <c r="B6" s="272" t="s">
        <v>310</v>
      </c>
      <c r="C6" s="272" t="s">
        <v>233</v>
      </c>
      <c r="D6" s="102"/>
      <c r="E6" s="272" t="s">
        <v>4</v>
      </c>
      <c r="F6" s="102"/>
      <c r="G6" s="272" t="s">
        <v>2</v>
      </c>
      <c r="H6" s="272" t="s">
        <v>5</v>
      </c>
      <c r="I6" s="103"/>
    </row>
    <row r="7" spans="1:16" s="24" customFormat="1" ht="11.25" thickBot="1">
      <c r="A7" s="104" t="s">
        <v>53</v>
      </c>
      <c r="B7" s="105" t="s">
        <v>311</v>
      </c>
      <c r="C7" s="105"/>
      <c r="D7" s="105" t="s">
        <v>10</v>
      </c>
      <c r="E7" s="105" t="s">
        <v>1</v>
      </c>
      <c r="F7" s="105" t="s">
        <v>6</v>
      </c>
      <c r="G7" s="105" t="s">
        <v>7</v>
      </c>
      <c r="H7" s="105" t="s">
        <v>8</v>
      </c>
      <c r="I7" s="106" t="s">
        <v>9</v>
      </c>
      <c r="J7" s="107"/>
    </row>
    <row r="8" spans="1:16" s="24" customFormat="1" ht="10.5">
      <c r="A8" s="108" t="s">
        <v>164</v>
      </c>
      <c r="B8" s="420"/>
      <c r="C8" s="109"/>
      <c r="D8" s="110" t="s">
        <v>165</v>
      </c>
      <c r="E8" s="111" t="s">
        <v>13</v>
      </c>
      <c r="F8" s="112" t="s">
        <v>166</v>
      </c>
      <c r="G8" s="113">
        <v>0</v>
      </c>
      <c r="H8" s="114">
        <f>INDEX(rate!$F$4:$G$58,MATCH(E8,rate!$F$4:$F$58,0),2)</f>
        <v>95</v>
      </c>
      <c r="I8" s="115">
        <f t="shared" ref="I8:I25" si="0">(G8*H8)</f>
        <v>0</v>
      </c>
      <c r="J8" s="116"/>
    </row>
    <row r="9" spans="1:16" s="24" customFormat="1" ht="10.5">
      <c r="A9" s="117" t="s">
        <v>164</v>
      </c>
      <c r="B9" s="421"/>
      <c r="C9" s="123"/>
      <c r="D9" s="118" t="s">
        <v>165</v>
      </c>
      <c r="E9" s="119" t="s">
        <v>183</v>
      </c>
      <c r="F9" s="88" t="s">
        <v>166</v>
      </c>
      <c r="G9" s="120">
        <v>0</v>
      </c>
      <c r="H9" s="121">
        <f>INDEX(rate!$F$4:$G$58,MATCH(E9,rate!$F$4:$F$58,0),2)</f>
        <v>99</v>
      </c>
      <c r="I9" s="122">
        <f t="shared" si="0"/>
        <v>0</v>
      </c>
    </row>
    <row r="10" spans="1:16" s="24" customFormat="1" ht="10.5">
      <c r="A10" s="117" t="s">
        <v>164</v>
      </c>
      <c r="B10" s="421"/>
      <c r="C10" s="123"/>
      <c r="D10" s="118" t="s">
        <v>165</v>
      </c>
      <c r="E10" s="119" t="s">
        <v>184</v>
      </c>
      <c r="F10" s="88" t="s">
        <v>166</v>
      </c>
      <c r="G10" s="120">
        <v>0</v>
      </c>
      <c r="H10" s="121">
        <f>INDEX(rate!$F$4:$G$58,MATCH(E10,rate!$F$4:$F$58,0),2)</f>
        <v>119</v>
      </c>
      <c r="I10" s="122">
        <f t="shared" si="0"/>
        <v>0</v>
      </c>
    </row>
    <row r="11" spans="1:16" s="24" customFormat="1" ht="10.5">
      <c r="A11" s="117" t="s">
        <v>164</v>
      </c>
      <c r="B11" s="421"/>
      <c r="C11" s="123"/>
      <c r="D11" s="118" t="s">
        <v>165</v>
      </c>
      <c r="E11" s="119" t="s">
        <v>185</v>
      </c>
      <c r="F11" s="88" t="s">
        <v>166</v>
      </c>
      <c r="G11" s="120">
        <v>0</v>
      </c>
      <c r="H11" s="121">
        <f>INDEX(rate!$F$4:$G$58,MATCH(E11,rate!$F$4:$F$58,0),2)</f>
        <v>140</v>
      </c>
      <c r="I11" s="122">
        <f t="shared" si="0"/>
        <v>0</v>
      </c>
    </row>
    <row r="12" spans="1:16" s="24" customFormat="1" ht="10.5">
      <c r="A12" s="117" t="s">
        <v>164</v>
      </c>
      <c r="B12" s="421"/>
      <c r="C12" s="123"/>
      <c r="D12" s="118" t="s">
        <v>165</v>
      </c>
      <c r="E12" s="119" t="s">
        <v>186</v>
      </c>
      <c r="F12" s="88" t="s">
        <v>166</v>
      </c>
      <c r="G12" s="120">
        <v>0</v>
      </c>
      <c r="H12" s="121">
        <f>INDEX(rate!$F$4:$G$58,MATCH(E12,rate!$F$4:$F$58,0),2)</f>
        <v>157</v>
      </c>
      <c r="I12" s="122">
        <f t="shared" si="0"/>
        <v>0</v>
      </c>
    </row>
    <row r="13" spans="1:16" s="24" customFormat="1" ht="10.5">
      <c r="A13" s="117" t="s">
        <v>164</v>
      </c>
      <c r="B13" s="421"/>
      <c r="C13" s="123"/>
      <c r="D13" s="118" t="s">
        <v>165</v>
      </c>
      <c r="E13" s="119" t="s">
        <v>187</v>
      </c>
      <c r="F13" s="88" t="s">
        <v>166</v>
      </c>
      <c r="G13" s="120">
        <v>0</v>
      </c>
      <c r="H13" s="121">
        <f>INDEX(rate!$F$4:$G$58,MATCH(E13,rate!$F$4:$F$58,0),2)</f>
        <v>180</v>
      </c>
      <c r="I13" s="122">
        <f t="shared" si="0"/>
        <v>0</v>
      </c>
    </row>
    <row r="14" spans="1:16" s="24" customFormat="1" ht="10.5">
      <c r="A14" s="117" t="s">
        <v>164</v>
      </c>
      <c r="B14" s="421"/>
      <c r="C14" s="123"/>
      <c r="D14" s="118" t="s">
        <v>165</v>
      </c>
      <c r="E14" s="119" t="s">
        <v>69</v>
      </c>
      <c r="F14" s="88" t="s">
        <v>166</v>
      </c>
      <c r="G14" s="120">
        <v>0</v>
      </c>
      <c r="H14" s="121">
        <f>INDEX(rate!$F$4:$G$58,MATCH(E14,rate!$F$4:$F$58,0),2)</f>
        <v>127</v>
      </c>
      <c r="I14" s="122">
        <f t="shared" si="0"/>
        <v>0</v>
      </c>
    </row>
    <row r="15" spans="1:16" s="24" customFormat="1" ht="10.5">
      <c r="A15" s="117" t="s">
        <v>164</v>
      </c>
      <c r="B15" s="421"/>
      <c r="C15" s="123"/>
      <c r="D15" s="118" t="s">
        <v>165</v>
      </c>
      <c r="E15" s="119" t="s">
        <v>168</v>
      </c>
      <c r="F15" s="88" t="s">
        <v>166</v>
      </c>
      <c r="G15" s="120">
        <v>0</v>
      </c>
      <c r="H15" s="121">
        <f>INDEX(rate!$F$4:$G$58,MATCH(E15,rate!$F$4:$F$58,0),2)</f>
        <v>207</v>
      </c>
      <c r="I15" s="122">
        <f t="shared" si="0"/>
        <v>0</v>
      </c>
    </row>
    <row r="16" spans="1:16" s="24" customFormat="1" ht="10.5">
      <c r="A16" s="117" t="s">
        <v>164</v>
      </c>
      <c r="B16" s="421"/>
      <c r="C16" s="123"/>
      <c r="D16" s="118" t="s">
        <v>165</v>
      </c>
      <c r="E16" s="119" t="s">
        <v>169</v>
      </c>
      <c r="F16" s="88" t="s">
        <v>166</v>
      </c>
      <c r="G16" s="120">
        <v>0</v>
      </c>
      <c r="H16" s="121">
        <f>INDEX(rate!$F$4:$G$58,MATCH(E16,rate!$F$4:$F$58,0),2)</f>
        <v>225</v>
      </c>
      <c r="I16" s="122">
        <f t="shared" si="0"/>
        <v>0</v>
      </c>
    </row>
    <row r="17" spans="1:9" s="24" customFormat="1" ht="10.5">
      <c r="A17" s="117" t="s">
        <v>164</v>
      </c>
      <c r="B17" s="421"/>
      <c r="C17" s="123"/>
      <c r="D17" s="118" t="s">
        <v>165</v>
      </c>
      <c r="E17" s="119" t="s">
        <v>40</v>
      </c>
      <c r="F17" s="88" t="s">
        <v>166</v>
      </c>
      <c r="G17" s="120">
        <v>0</v>
      </c>
      <c r="H17" s="121">
        <f>INDEX(rate!$F$4:$G$58,MATCH(E17,rate!$F$4:$F$58,0),2)</f>
        <v>111</v>
      </c>
      <c r="I17" s="122">
        <f t="shared" si="0"/>
        <v>0</v>
      </c>
    </row>
    <row r="18" spans="1:9" s="24" customFormat="1" ht="10.5">
      <c r="A18" s="117" t="s">
        <v>164</v>
      </c>
      <c r="B18" s="421"/>
      <c r="C18" s="123"/>
      <c r="D18" s="118" t="s">
        <v>165</v>
      </c>
      <c r="E18" s="119" t="s">
        <v>71</v>
      </c>
      <c r="F18" s="88" t="s">
        <v>166</v>
      </c>
      <c r="G18" s="120">
        <v>0</v>
      </c>
      <c r="H18" s="121">
        <f>INDEX(rate!$F$4:$G$58,MATCH(E18,rate!$F$4:$F$58,0),2)</f>
        <v>110</v>
      </c>
      <c r="I18" s="122">
        <f t="shared" si="0"/>
        <v>0</v>
      </c>
    </row>
    <row r="19" spans="1:9" s="24" customFormat="1" ht="10.5">
      <c r="A19" s="117" t="s">
        <v>164</v>
      </c>
      <c r="B19" s="422"/>
      <c r="C19" s="123"/>
      <c r="D19" s="118" t="s">
        <v>165</v>
      </c>
      <c r="E19" s="119" t="s">
        <v>12</v>
      </c>
      <c r="F19" s="88" t="s">
        <v>166</v>
      </c>
      <c r="G19" s="120">
        <v>0</v>
      </c>
      <c r="H19" s="121">
        <f>INDEX(rate!$F$4:$G$58,MATCH(E19,rate!$F$4:$F$58,0),2)</f>
        <v>63</v>
      </c>
      <c r="I19" s="122">
        <f t="shared" si="0"/>
        <v>0</v>
      </c>
    </row>
    <row r="20" spans="1:9" s="24" customFormat="1" ht="10.5">
      <c r="A20" s="117" t="s">
        <v>164</v>
      </c>
      <c r="B20" s="421"/>
      <c r="C20" s="123"/>
      <c r="D20" s="118" t="s">
        <v>165</v>
      </c>
      <c r="E20" s="119" t="s">
        <v>33</v>
      </c>
      <c r="F20" s="88" t="s">
        <v>166</v>
      </c>
      <c r="G20" s="120">
        <v>0</v>
      </c>
      <c r="H20" s="121">
        <f>INDEX(rate!$F$4:$G$58,MATCH(E20,rate!$F$4:$F$58,0),2)</f>
        <v>76</v>
      </c>
      <c r="I20" s="122">
        <f t="shared" si="0"/>
        <v>0</v>
      </c>
    </row>
    <row r="21" spans="1:9" s="24" customFormat="1" ht="10.5">
      <c r="A21" s="117" t="s">
        <v>164</v>
      </c>
      <c r="B21" s="421"/>
      <c r="C21" s="123"/>
      <c r="D21" s="118" t="s">
        <v>165</v>
      </c>
      <c r="E21" s="119" t="s">
        <v>33</v>
      </c>
      <c r="F21" s="88" t="s">
        <v>166</v>
      </c>
      <c r="G21" s="120">
        <v>0</v>
      </c>
      <c r="H21" s="121">
        <f>INDEX(rate!$F$4:$G$58,MATCH(E21,rate!$F$4:$F$58,0),2)</f>
        <v>76</v>
      </c>
      <c r="I21" s="122">
        <f t="shared" si="0"/>
        <v>0</v>
      </c>
    </row>
    <row r="22" spans="1:9" s="24" customFormat="1" ht="10.5">
      <c r="A22" s="117" t="s">
        <v>164</v>
      </c>
      <c r="B22" s="421"/>
      <c r="C22" s="123"/>
      <c r="D22" s="118" t="s">
        <v>165</v>
      </c>
      <c r="E22" s="119" t="s">
        <v>14</v>
      </c>
      <c r="F22" s="88" t="s">
        <v>166</v>
      </c>
      <c r="G22" s="120">
        <v>0</v>
      </c>
      <c r="H22" s="121">
        <f>INDEX(rate!$F$4:$G$58,MATCH(E22,rate!$F$4:$F$58,0),2)</f>
        <v>87</v>
      </c>
      <c r="I22" s="122">
        <f t="shared" si="0"/>
        <v>0</v>
      </c>
    </row>
    <row r="23" spans="1:9" s="24" customFormat="1" ht="10.5">
      <c r="A23" s="117" t="s">
        <v>164</v>
      </c>
      <c r="B23" s="421"/>
      <c r="C23" s="123"/>
      <c r="D23" s="118" t="s">
        <v>165</v>
      </c>
      <c r="E23" s="119" t="s">
        <v>34</v>
      </c>
      <c r="F23" s="88" t="s">
        <v>166</v>
      </c>
      <c r="G23" s="120">
        <v>0</v>
      </c>
      <c r="H23" s="121">
        <f>INDEX(rate!$F$4:$G$58,MATCH(E23,rate!$F$4:$F$58,0),2)</f>
        <v>98</v>
      </c>
      <c r="I23" s="122">
        <f t="shared" si="0"/>
        <v>0</v>
      </c>
    </row>
    <row r="24" spans="1:9" s="24" customFormat="1" ht="10.5">
      <c r="A24" s="117" t="s">
        <v>164</v>
      </c>
      <c r="B24" s="421"/>
      <c r="C24" s="123"/>
      <c r="D24" s="118" t="s">
        <v>165</v>
      </c>
      <c r="E24" s="119" t="s">
        <v>35</v>
      </c>
      <c r="F24" s="88" t="s">
        <v>166</v>
      </c>
      <c r="G24" s="120">
        <v>0</v>
      </c>
      <c r="H24" s="121">
        <f>INDEX(rate!$F$4:$G$58,MATCH(E24,rate!$F$4:$F$58,0),2)</f>
        <v>108</v>
      </c>
      <c r="I24" s="122">
        <f t="shared" si="0"/>
        <v>0</v>
      </c>
    </row>
    <row r="25" spans="1:9" s="24" customFormat="1" ht="10.5">
      <c r="A25" s="117" t="s">
        <v>164</v>
      </c>
      <c r="B25" s="421"/>
      <c r="C25" s="123"/>
      <c r="D25" s="118" t="s">
        <v>165</v>
      </c>
      <c r="E25" s="119" t="s">
        <v>36</v>
      </c>
      <c r="F25" s="88" t="s">
        <v>166</v>
      </c>
      <c r="G25" s="120">
        <v>0</v>
      </c>
      <c r="H25" s="121">
        <f>INDEX(rate!$F$4:$G$58,MATCH(E25,rate!$F$4:$F$58,0),2)</f>
        <v>123</v>
      </c>
      <c r="I25" s="122">
        <f t="shared" si="0"/>
        <v>0</v>
      </c>
    </row>
    <row r="26" spans="1:9" s="24" customFormat="1" ht="11.25" thickBot="1">
      <c r="A26" s="378"/>
      <c r="B26" s="125"/>
      <c r="C26" s="126"/>
      <c r="D26" s="126"/>
      <c r="E26" s="127"/>
      <c r="F26" s="128"/>
      <c r="G26" s="128"/>
      <c r="H26" s="127"/>
      <c r="I26" s="379"/>
    </row>
    <row r="27" spans="1:9" s="24" customFormat="1" ht="13.5" customHeight="1" thickBot="1">
      <c r="A27" s="380"/>
      <c r="B27" s="125"/>
      <c r="C27" s="129" t="s">
        <v>15</v>
      </c>
      <c r="D27" s="130"/>
      <c r="E27" s="131"/>
      <c r="F27" s="130"/>
      <c r="G27" s="131"/>
      <c r="H27" s="132"/>
      <c r="I27" s="133">
        <f>SUM(I8:I25)</f>
        <v>0</v>
      </c>
    </row>
    <row r="28" spans="1:9" s="24" customFormat="1" ht="11.25" thickBot="1">
      <c r="A28" s="382"/>
      <c r="B28" s="207"/>
      <c r="C28" s="159"/>
      <c r="D28" s="159"/>
      <c r="E28" s="159"/>
      <c r="F28" s="159"/>
      <c r="G28" s="160"/>
      <c r="H28" s="207"/>
      <c r="I28" s="379"/>
    </row>
    <row r="29" spans="1:9" s="24" customFormat="1" ht="10.5">
      <c r="A29" s="134"/>
      <c r="B29" s="135"/>
      <c r="C29" s="267"/>
      <c r="D29" s="136" t="s">
        <v>8</v>
      </c>
      <c r="E29" s="136" t="s">
        <v>16</v>
      </c>
      <c r="F29" s="136" t="s">
        <v>5</v>
      </c>
      <c r="G29" s="249"/>
      <c r="H29" s="138" t="s">
        <v>189</v>
      </c>
      <c r="I29" s="379"/>
    </row>
    <row r="30" spans="1:9" s="24" customFormat="1" ht="11.25" thickBot="1">
      <c r="A30" s="268" t="s">
        <v>173</v>
      </c>
      <c r="B30" s="269"/>
      <c r="C30" s="273" t="s">
        <v>190</v>
      </c>
      <c r="D30" s="266" t="s">
        <v>18</v>
      </c>
      <c r="E30" s="266" t="s">
        <v>7</v>
      </c>
      <c r="F30" s="266" t="s">
        <v>8</v>
      </c>
      <c r="G30" s="250" t="s">
        <v>2</v>
      </c>
      <c r="H30" s="140" t="s">
        <v>191</v>
      </c>
      <c r="I30" s="379"/>
    </row>
    <row r="31" spans="1:9" s="24" customFormat="1" ht="10.5">
      <c r="A31" s="141" t="s">
        <v>287</v>
      </c>
      <c r="B31" s="142"/>
      <c r="C31" s="143"/>
      <c r="D31" s="121" t="str">
        <f>INDEX(rate!$A$4:$D$20,MATCH(A31,rate!$A$4:$A$20,0),4)</f>
        <v>HOURS</v>
      </c>
      <c r="E31" s="144">
        <v>0</v>
      </c>
      <c r="F31" s="145">
        <f>INDEX(rate!$A$4:$D$20,MATCH(A31,rate!$A$4:$A$20,0),2)</f>
        <v>5480</v>
      </c>
      <c r="G31" s="146">
        <f>E31*F31</f>
        <v>0</v>
      </c>
      <c r="H31" s="251"/>
      <c r="I31" s="379"/>
    </row>
    <row r="32" spans="1:9" s="24" customFormat="1" ht="10.5">
      <c r="A32" s="141" t="s">
        <v>288</v>
      </c>
      <c r="B32" s="142"/>
      <c r="C32" s="143"/>
      <c r="D32" s="121" t="str">
        <f>INDEX(rate!$A$4:$D$20,MATCH(A32,rate!$A$4:$A$20,0),4)</f>
        <v>HOURS</v>
      </c>
      <c r="E32" s="144">
        <v>0</v>
      </c>
      <c r="F32" s="145">
        <f>INDEX(rate!$A$4:$D$20,MATCH(A32,rate!$A$4:$A$20,0),2)</f>
        <v>3099</v>
      </c>
      <c r="G32" s="146">
        <f>E32*F32</f>
        <v>0</v>
      </c>
      <c r="H32" s="252"/>
      <c r="I32" s="379"/>
    </row>
    <row r="33" spans="1:9" s="24" customFormat="1" ht="10.5">
      <c r="A33" s="141" t="s">
        <v>290</v>
      </c>
      <c r="B33" s="142"/>
      <c r="C33" s="143"/>
      <c r="D33" s="121" t="str">
        <f>INDEX(rate!$A$4:$D$20,MATCH(A33,rate!$A$4:$A$20,0),4)</f>
        <v>HOURS</v>
      </c>
      <c r="E33" s="144">
        <v>0</v>
      </c>
      <c r="F33" s="145">
        <f>INDEX(rate!$A$4:$D$20,MATCH(A33,rate!$A$4:$A$20,0),2)</f>
        <v>3735</v>
      </c>
      <c r="G33" s="146">
        <f>E33*F33</f>
        <v>0</v>
      </c>
      <c r="H33" s="252"/>
      <c r="I33" s="379"/>
    </row>
    <row r="34" spans="1:9" s="24" customFormat="1" ht="10.5">
      <c r="A34" s="141" t="s">
        <v>292</v>
      </c>
      <c r="B34" s="142"/>
      <c r="C34" s="143"/>
      <c r="D34" s="121" t="str">
        <f>INDEX(rate!$A$4:$D$20,MATCH(A34,rate!$A$4:$A$20,0),4)</f>
        <v>HOURS</v>
      </c>
      <c r="E34" s="144">
        <v>0</v>
      </c>
      <c r="F34" s="145">
        <f>INDEX(rate!$A$4:$D$20,MATCH(A34,rate!$A$4:$A$20,0),2)</f>
        <v>4945</v>
      </c>
      <c r="G34" s="146">
        <f>E34*F34</f>
        <v>0</v>
      </c>
      <c r="H34" s="252"/>
      <c r="I34" s="379"/>
    </row>
    <row r="35" spans="1:9" s="24" customFormat="1" ht="11.25" thickBot="1">
      <c r="A35" s="149" t="s">
        <v>291</v>
      </c>
      <c r="B35" s="150"/>
      <c r="C35" s="151"/>
      <c r="D35" s="124" t="str">
        <f>INDEX(rate!$A$4:$D$20,MATCH(A35,rate!$A$4:$A$20,0),4)</f>
        <v>HOURS</v>
      </c>
      <c r="E35" s="152">
        <v>0</v>
      </c>
      <c r="F35" s="153">
        <f>INDEX(rate!$A$4:$D$20,MATCH(A35,rate!$A$4:$A$20,0),2)</f>
        <v>7515</v>
      </c>
      <c r="G35" s="154">
        <f>E35*F35</f>
        <v>0</v>
      </c>
      <c r="H35" s="253"/>
      <c r="I35" s="379"/>
    </row>
    <row r="36" spans="1:9" s="24" customFormat="1" ht="11.25" thickBot="1">
      <c r="A36" s="382"/>
      <c r="B36" s="207"/>
      <c r="C36" s="156"/>
      <c r="D36" s="207"/>
      <c r="E36" s="207"/>
      <c r="F36" s="207"/>
      <c r="G36" s="184"/>
      <c r="H36" s="157"/>
      <c r="I36" s="379"/>
    </row>
    <row r="37" spans="1:9" s="24" customFormat="1" ht="11.25" thickBot="1">
      <c r="A37" s="382"/>
      <c r="B37" s="207"/>
      <c r="C37" s="129" t="s">
        <v>175</v>
      </c>
      <c r="D37" s="130"/>
      <c r="E37" s="130"/>
      <c r="F37" s="130"/>
      <c r="G37" s="158">
        <f>SUM(G31:G35)</f>
        <v>0</v>
      </c>
      <c r="H37" s="207"/>
      <c r="I37" s="379"/>
    </row>
    <row r="38" spans="1:9" s="24" customFormat="1" ht="11.25" thickBot="1">
      <c r="A38" s="382"/>
      <c r="B38" s="207"/>
      <c r="C38" s="417"/>
      <c r="D38" s="417"/>
      <c r="E38" s="417"/>
      <c r="F38" s="417"/>
      <c r="G38" s="436"/>
      <c r="H38" s="207"/>
      <c r="I38" s="379"/>
    </row>
    <row r="39" spans="1:9" s="24" customFormat="1" ht="10.5">
      <c r="A39" s="134"/>
      <c r="B39" s="135"/>
      <c r="C39" s="267"/>
      <c r="D39" s="136" t="s">
        <v>8</v>
      </c>
      <c r="E39" s="136" t="s">
        <v>16</v>
      </c>
      <c r="F39" s="136" t="s">
        <v>5</v>
      </c>
      <c r="G39" s="137"/>
      <c r="H39" s="138" t="s">
        <v>189</v>
      </c>
      <c r="I39" s="379"/>
    </row>
    <row r="40" spans="1:9" s="24" customFormat="1" ht="11.25" thickBot="1">
      <c r="A40" s="268" t="s">
        <v>174</v>
      </c>
      <c r="B40" s="269" t="s">
        <v>192</v>
      </c>
      <c r="C40" s="161"/>
      <c r="D40" s="266" t="s">
        <v>18</v>
      </c>
      <c r="E40" s="266" t="s">
        <v>7</v>
      </c>
      <c r="F40" s="266" t="s">
        <v>8</v>
      </c>
      <c r="G40" s="139" t="s">
        <v>2</v>
      </c>
      <c r="H40" s="140" t="s">
        <v>191</v>
      </c>
      <c r="I40" s="379"/>
    </row>
    <row r="41" spans="1:9" s="24" customFormat="1" ht="10.5">
      <c r="A41" s="162" t="s">
        <v>246</v>
      </c>
      <c r="B41" s="163"/>
      <c r="C41" s="164"/>
      <c r="D41" s="114" t="str">
        <f>INDEX(rate!$A$21:$D$42,MATCH(A41,rate!$A$21:$A$42,0),4)</f>
        <v>HOURS</v>
      </c>
      <c r="E41" s="165">
        <v>0</v>
      </c>
      <c r="F41" s="166">
        <f>INDEX(rate!$A$21:$D$42,MATCH(A41,rate!$A$21:$A$42,0),2)</f>
        <v>28483</v>
      </c>
      <c r="G41" s="167">
        <f>E41*F41</f>
        <v>0</v>
      </c>
      <c r="H41" s="147"/>
      <c r="I41" s="379"/>
    </row>
    <row r="42" spans="1:9" s="24" customFormat="1" ht="10.5">
      <c r="A42" s="141" t="s">
        <v>154</v>
      </c>
      <c r="B42" s="142"/>
      <c r="C42" s="168"/>
      <c r="D42" s="121" t="str">
        <f>INDEX(rate!$A$21:$D$42,MATCH(A42,rate!$A$21:$A$42,0),4)</f>
        <v>HOURS</v>
      </c>
      <c r="E42" s="144">
        <v>0</v>
      </c>
      <c r="F42" s="145">
        <f>INDEX(rate!$A$21:$D$42,MATCH(A42,rate!$A$21:$A$42,0),2)</f>
        <v>11982</v>
      </c>
      <c r="G42" s="169">
        <f>E42*F42</f>
        <v>0</v>
      </c>
      <c r="H42" s="148"/>
      <c r="I42" s="379"/>
    </row>
    <row r="43" spans="1:9" s="24" customFormat="1" ht="10.5">
      <c r="A43" s="141" t="s">
        <v>246</v>
      </c>
      <c r="B43" s="142"/>
      <c r="C43" s="168"/>
      <c r="D43" s="121" t="str">
        <f>INDEX(rate!$A$21:$D$42,MATCH(A43,rate!$A$21:$A$42,0),4)</f>
        <v>HOURS</v>
      </c>
      <c r="E43" s="144">
        <v>0</v>
      </c>
      <c r="F43" s="145">
        <f>INDEX(rate!$A$21:$D$42,MATCH(A43,rate!$A$21:$A$42,0),2)</f>
        <v>28483</v>
      </c>
      <c r="G43" s="169">
        <f>E43*F43</f>
        <v>0</v>
      </c>
      <c r="H43" s="148"/>
      <c r="I43" s="379"/>
    </row>
    <row r="44" spans="1:9" s="24" customFormat="1" ht="10.5">
      <c r="A44" s="141" t="s">
        <v>148</v>
      </c>
      <c r="B44" s="142"/>
      <c r="C44" s="168"/>
      <c r="D44" s="121" t="str">
        <f>INDEX(rate!$A$21:$D$42,MATCH(A44,rate!$A$21:$A$42,0),4)</f>
        <v>HOURS</v>
      </c>
      <c r="E44" s="144">
        <v>0</v>
      </c>
      <c r="F44" s="145">
        <f>INDEX(rate!$A$21:$D$42,MATCH(A44,rate!$A$21:$A$42,0),2)</f>
        <v>10219</v>
      </c>
      <c r="G44" s="169">
        <f>E44*F44</f>
        <v>0</v>
      </c>
      <c r="H44" s="148"/>
      <c r="I44" s="379"/>
    </row>
    <row r="45" spans="1:9" s="24" customFormat="1" ht="11.25" thickBot="1">
      <c r="A45" s="149" t="s">
        <v>146</v>
      </c>
      <c r="B45" s="150"/>
      <c r="C45" s="170"/>
      <c r="D45" s="124" t="str">
        <f>INDEX(rate!$A$21:$D$42,MATCH(A45,rate!$A$21:$A$42,0),4)</f>
        <v>HOURS</v>
      </c>
      <c r="E45" s="152">
        <v>0</v>
      </c>
      <c r="F45" s="153">
        <f>INDEX(rate!$A$21:$D$42,MATCH(A45,rate!$A$21:$A$42,0),2)</f>
        <v>11427</v>
      </c>
      <c r="G45" s="171">
        <f>E45*F45</f>
        <v>0</v>
      </c>
      <c r="H45" s="155"/>
      <c r="I45" s="379"/>
    </row>
    <row r="46" spans="1:9" s="24" customFormat="1" ht="11.25" thickBot="1">
      <c r="A46" s="382"/>
      <c r="B46" s="207"/>
      <c r="C46" s="156"/>
      <c r="D46" s="207"/>
      <c r="E46" s="207"/>
      <c r="F46" s="207"/>
      <c r="G46" s="184"/>
      <c r="H46" s="207"/>
      <c r="I46" s="379"/>
    </row>
    <row r="47" spans="1:9" s="24" customFormat="1" ht="11.25" thickBot="1">
      <c r="A47" s="382"/>
      <c r="B47" s="207"/>
      <c r="C47" s="129" t="s">
        <v>176</v>
      </c>
      <c r="D47" s="130"/>
      <c r="E47" s="130"/>
      <c r="F47" s="130"/>
      <c r="G47" s="158">
        <f>SUM(G41:G45)</f>
        <v>0</v>
      </c>
      <c r="H47" s="207"/>
      <c r="I47" s="379"/>
    </row>
    <row r="48" spans="1:9" s="24" customFormat="1" ht="11.25" thickBot="1">
      <c r="A48" s="382"/>
      <c r="B48" s="207"/>
      <c r="C48" s="207"/>
      <c r="D48" s="207"/>
      <c r="E48" s="207"/>
      <c r="F48" s="207"/>
      <c r="G48" s="207"/>
      <c r="H48" s="207"/>
      <c r="I48" s="379"/>
    </row>
    <row r="49" spans="1:9" s="24" customFormat="1" ht="10.5">
      <c r="A49" s="134"/>
      <c r="B49" s="135"/>
      <c r="C49" s="136" t="s">
        <v>8</v>
      </c>
      <c r="D49" s="136" t="s">
        <v>16</v>
      </c>
      <c r="E49" s="136" t="s">
        <v>5</v>
      </c>
      <c r="F49" s="137"/>
      <c r="G49" s="138" t="s">
        <v>189</v>
      </c>
      <c r="H49" s="172"/>
      <c r="I49" s="379"/>
    </row>
    <row r="50" spans="1:9" s="24" customFormat="1" ht="11.25" thickBot="1">
      <c r="A50" s="268" t="s">
        <v>55</v>
      </c>
      <c r="B50" s="269" t="s">
        <v>193</v>
      </c>
      <c r="C50" s="266" t="s">
        <v>18</v>
      </c>
      <c r="D50" s="266" t="s">
        <v>7</v>
      </c>
      <c r="E50" s="266" t="s">
        <v>8</v>
      </c>
      <c r="F50" s="139" t="s">
        <v>2</v>
      </c>
      <c r="G50" s="140" t="s">
        <v>191</v>
      </c>
      <c r="H50" s="173"/>
      <c r="I50" s="379"/>
    </row>
    <row r="51" spans="1:9" s="24" customFormat="1" ht="11.25" thickBot="1">
      <c r="A51" s="162" t="s">
        <v>244</v>
      </c>
      <c r="B51" s="174"/>
      <c r="C51" s="114" t="str">
        <f>INDEX(rate!$A$45:$D$49,MATCH(A51,rate!$A$45:$A$49,0),4)</f>
        <v>HOURS</v>
      </c>
      <c r="D51" s="165">
        <v>0</v>
      </c>
      <c r="E51" s="114">
        <f>INDEX(rate!$A$45:$D$49,MATCH(A51,rate!$A$45:$A$49,0),2)</f>
        <v>11019</v>
      </c>
      <c r="F51" s="167">
        <f>D51*E51</f>
        <v>0</v>
      </c>
      <c r="G51" s="147"/>
      <c r="H51" s="157"/>
      <c r="I51" s="379"/>
    </row>
    <row r="52" spans="1:9" s="24" customFormat="1" ht="11.25" thickBot="1">
      <c r="A52" s="162" t="s">
        <v>243</v>
      </c>
      <c r="B52" s="174"/>
      <c r="C52" s="114" t="str">
        <f>INDEX(rate!$A$45:$D$49,MATCH(A52,rate!$A$45:$A$49,0),4)</f>
        <v>HOURS</v>
      </c>
      <c r="D52" s="165">
        <v>0</v>
      </c>
      <c r="E52" s="114">
        <f>INDEX(rate!$A$45:$D$49,MATCH(A52,rate!$A$45:$A$49,0),2)</f>
        <v>15853</v>
      </c>
      <c r="F52" s="167">
        <f>D52*E52</f>
        <v>0</v>
      </c>
      <c r="G52" s="147"/>
      <c r="H52" s="157"/>
      <c r="I52" s="379"/>
    </row>
    <row r="53" spans="1:9" s="24" customFormat="1" ht="11.25" thickBot="1">
      <c r="A53" s="162" t="s">
        <v>244</v>
      </c>
      <c r="B53" s="174"/>
      <c r="C53" s="114" t="str">
        <f>INDEX(rate!$A$45:$D$49,MATCH(A53,rate!$A$45:$A$49,0),4)</f>
        <v>HOURS</v>
      </c>
      <c r="D53" s="165">
        <v>0</v>
      </c>
      <c r="E53" s="114">
        <f>INDEX(rate!$A$45:$D$49,MATCH(A53,rate!$A$45:$A$49,0),2)</f>
        <v>11019</v>
      </c>
      <c r="F53" s="167">
        <f>D53*E53</f>
        <v>0</v>
      </c>
      <c r="G53" s="147"/>
      <c r="H53" s="157"/>
      <c r="I53" s="379"/>
    </row>
    <row r="54" spans="1:9" s="24" customFormat="1" ht="11.25" thickBot="1">
      <c r="A54" s="162" t="s">
        <v>135</v>
      </c>
      <c r="B54" s="174"/>
      <c r="C54" s="114" t="str">
        <f>INDEX(rate!$A$45:$D$49,MATCH(A54,rate!$A$45:$A$49,0),4)</f>
        <v>HOURS</v>
      </c>
      <c r="D54" s="165">
        <v>0</v>
      </c>
      <c r="E54" s="114">
        <f>INDEX(rate!$A$45:$D$49,MATCH(A54,rate!$A$45:$A$49,0),2)</f>
        <v>17217</v>
      </c>
      <c r="F54" s="167">
        <f>D54*E54</f>
        <v>0</v>
      </c>
      <c r="G54" s="147"/>
      <c r="H54" s="157"/>
      <c r="I54" s="379"/>
    </row>
    <row r="55" spans="1:9" s="24" customFormat="1" ht="11.25" thickBot="1">
      <c r="A55" s="257" t="s">
        <v>245</v>
      </c>
      <c r="B55" s="258"/>
      <c r="C55" s="259" t="str">
        <f>INDEX(rate!$A$45:$D$49,MATCH(A55,rate!$A$45:$A$49,0),4)</f>
        <v>HOURS</v>
      </c>
      <c r="D55" s="260">
        <v>0</v>
      </c>
      <c r="E55" s="259">
        <f>INDEX(rate!$A$45:$D$49,MATCH(A55,rate!$A$45:$A$49,0),2)</f>
        <v>12515</v>
      </c>
      <c r="F55" s="261">
        <f>D55*E55</f>
        <v>0</v>
      </c>
      <c r="G55" s="262"/>
      <c r="H55" s="157"/>
      <c r="I55" s="379"/>
    </row>
    <row r="56" spans="1:9" s="24" customFormat="1" ht="11.25" thickBot="1">
      <c r="A56" s="382"/>
      <c r="B56" s="207"/>
      <c r="C56" s="156"/>
      <c r="D56" s="207"/>
      <c r="E56" s="207"/>
      <c r="F56" s="207"/>
      <c r="G56" s="184"/>
      <c r="H56" s="207"/>
      <c r="I56" s="379"/>
    </row>
    <row r="57" spans="1:9" s="24" customFormat="1" ht="11.25" thickBot="1">
      <c r="A57" s="382"/>
      <c r="B57" s="207"/>
      <c r="C57" s="129" t="s">
        <v>54</v>
      </c>
      <c r="D57" s="130"/>
      <c r="E57" s="130"/>
      <c r="F57" s="158">
        <f>SUM(F51:F55)</f>
        <v>0</v>
      </c>
      <c r="G57" s="175"/>
      <c r="H57" s="207"/>
      <c r="I57" s="379"/>
    </row>
    <row r="58" spans="1:9" s="24" customFormat="1" ht="11.25" thickBot="1">
      <c r="A58" s="382"/>
      <c r="B58" s="207"/>
      <c r="C58" s="207"/>
      <c r="D58" s="207"/>
      <c r="E58" s="207"/>
      <c r="F58" s="207"/>
      <c r="G58" s="207"/>
      <c r="H58" s="207"/>
      <c r="I58" s="379"/>
    </row>
    <row r="59" spans="1:9" s="24" customFormat="1" ht="10.5">
      <c r="A59" s="134"/>
      <c r="B59" s="135"/>
      <c r="C59" s="136" t="s">
        <v>8</v>
      </c>
      <c r="D59" s="136" t="s">
        <v>16</v>
      </c>
      <c r="E59" s="136" t="s">
        <v>5</v>
      </c>
      <c r="F59" s="137"/>
      <c r="G59" s="176"/>
      <c r="H59" s="172"/>
      <c r="I59" s="379"/>
    </row>
    <row r="60" spans="1:9" s="24" customFormat="1" ht="11.25" thickBot="1">
      <c r="A60" s="268" t="s">
        <v>56</v>
      </c>
      <c r="B60" s="269"/>
      <c r="C60" s="266" t="s">
        <v>18</v>
      </c>
      <c r="D60" s="266" t="s">
        <v>194</v>
      </c>
      <c r="E60" s="266" t="s">
        <v>8</v>
      </c>
      <c r="F60" s="139" t="s">
        <v>2</v>
      </c>
      <c r="G60" s="177"/>
      <c r="H60" s="173"/>
      <c r="I60" s="379"/>
    </row>
    <row r="61" spans="1:9" s="24" customFormat="1" ht="13.5" customHeight="1">
      <c r="A61" s="162" t="s">
        <v>239</v>
      </c>
      <c r="B61" s="178"/>
      <c r="C61" s="114" t="str">
        <f>INDEX(rate!$A$53:$D$95,MATCH(A61,rate!$A$53:$A$95,0),4)</f>
        <v>Hours</v>
      </c>
      <c r="D61" s="165">
        <v>0</v>
      </c>
      <c r="E61" s="114">
        <f>INDEX(rate!$A$53:$D$95,MATCH(A61,rate!$A$53:$A$95,0),2)</f>
        <v>288</v>
      </c>
      <c r="F61" s="167">
        <f>D61*E61</f>
        <v>0</v>
      </c>
      <c r="G61" s="179"/>
      <c r="H61" s="157"/>
      <c r="I61" s="379"/>
    </row>
    <row r="62" spans="1:9" s="24" customFormat="1" ht="10.5">
      <c r="A62" s="141" t="s">
        <v>305</v>
      </c>
      <c r="B62" s="180"/>
      <c r="C62" s="121" t="str">
        <f>INDEX(rate!$A$53:$D$95,MATCH(A62,rate!$A$53:$A$95,0),4)</f>
        <v>Hours</v>
      </c>
      <c r="D62" s="144">
        <v>0</v>
      </c>
      <c r="E62" s="121">
        <f>INDEX(rate!$A$53:$D$95,MATCH(A62,rate!$A$53:$A$95,0),2)</f>
        <v>79</v>
      </c>
      <c r="F62" s="169">
        <f>D62*E62</f>
        <v>0</v>
      </c>
      <c r="G62" s="179"/>
      <c r="H62" s="157"/>
      <c r="I62" s="379"/>
    </row>
    <row r="63" spans="1:9" s="24" customFormat="1" ht="10.5">
      <c r="A63" s="141" t="s">
        <v>338</v>
      </c>
      <c r="B63" s="180"/>
      <c r="C63" s="121" t="str">
        <f>INDEX(rate!$A$53:$D$95,MATCH(A63,rate!$A$53:$A$95,0),4)</f>
        <v>Hours</v>
      </c>
      <c r="D63" s="144">
        <v>0</v>
      </c>
      <c r="E63" s="121">
        <f>INDEX(rate!$A$53:$D$95,MATCH(A63,rate!$A$53:$A$95,0),2)</f>
        <v>40</v>
      </c>
      <c r="F63" s="169">
        <f>D63*E63</f>
        <v>0</v>
      </c>
      <c r="G63" s="179"/>
      <c r="H63" s="157"/>
      <c r="I63" s="379"/>
    </row>
    <row r="64" spans="1:9" s="24" customFormat="1" ht="10.5">
      <c r="A64" s="141" t="s">
        <v>321</v>
      </c>
      <c r="B64" s="180"/>
      <c r="C64" s="121" t="str">
        <f>INDEX(rate!$A$53:$D$95,MATCH(A64,rate!$A$53:$A$95,0),4)</f>
        <v>Hours</v>
      </c>
      <c r="D64" s="144">
        <v>0</v>
      </c>
      <c r="E64" s="121">
        <f>INDEX(rate!$A$53:$D$953,MATCH(A64,rate!$A$53:$A$93,0),2)</f>
        <v>25</v>
      </c>
      <c r="F64" s="169">
        <f>D64*E64</f>
        <v>0</v>
      </c>
      <c r="G64" s="179"/>
      <c r="H64" s="157"/>
      <c r="I64" s="379"/>
    </row>
    <row r="65" spans="1:9" s="24" customFormat="1" ht="11.25" thickBot="1">
      <c r="A65" s="149" t="s">
        <v>320</v>
      </c>
      <c r="B65" s="181"/>
      <c r="C65" s="124" t="str">
        <f>INDEX(rate!$A$53:$D$95,MATCH(A65,rate!$A$53:$A$95,0),4)</f>
        <v>Hours</v>
      </c>
      <c r="D65" s="152">
        <v>0</v>
      </c>
      <c r="E65" s="124">
        <f>INDEX(rate!$A$53:$D$93,MATCH(A65,rate!$A$53:$A$953,0),2)</f>
        <v>150</v>
      </c>
      <c r="F65" s="171">
        <f>D65*E65</f>
        <v>0</v>
      </c>
      <c r="G65" s="179"/>
      <c r="H65" s="157"/>
      <c r="I65" s="379"/>
    </row>
    <row r="66" spans="1:9" s="24" customFormat="1" ht="11.25" thickBot="1">
      <c r="A66" s="382"/>
      <c r="B66" s="207"/>
      <c r="C66" s="156"/>
      <c r="D66" s="207"/>
      <c r="E66" s="207"/>
      <c r="F66" s="207"/>
      <c r="G66" s="184"/>
      <c r="H66" s="207"/>
      <c r="I66" s="379"/>
    </row>
    <row r="67" spans="1:9" s="24" customFormat="1" ht="11.25" thickBot="1">
      <c r="A67" s="382"/>
      <c r="B67" s="207"/>
      <c r="C67" s="129" t="s">
        <v>20</v>
      </c>
      <c r="D67" s="130"/>
      <c r="E67" s="130"/>
      <c r="F67" s="158">
        <f>SUM(F61:F65)</f>
        <v>0</v>
      </c>
      <c r="G67" s="175"/>
      <c r="H67" s="207"/>
      <c r="I67" s="379"/>
    </row>
    <row r="68" spans="1:9" s="24" customFormat="1" ht="11.25" thickBot="1">
      <c r="A68" s="382"/>
      <c r="B68" s="207"/>
      <c r="C68" s="212"/>
      <c r="D68" s="212"/>
      <c r="E68" s="212"/>
      <c r="F68" s="175"/>
      <c r="G68" s="175"/>
      <c r="H68" s="207"/>
      <c r="I68" s="379"/>
    </row>
    <row r="69" spans="1:9" s="24" customFormat="1" ht="11.25" thickBot="1">
      <c r="A69" s="270" t="s">
        <v>223</v>
      </c>
      <c r="B69" s="194"/>
      <c r="C69" s="195" t="s">
        <v>224</v>
      </c>
      <c r="D69" s="196"/>
      <c r="E69" s="194"/>
      <c r="F69" s="222" t="s">
        <v>225</v>
      </c>
      <c r="G69" s="271" t="s">
        <v>226</v>
      </c>
      <c r="H69" s="207"/>
      <c r="I69" s="379"/>
    </row>
    <row r="70" spans="1:9" s="24" customFormat="1" ht="10.5">
      <c r="A70" s="198" t="s">
        <v>227</v>
      </c>
      <c r="B70" s="199"/>
      <c r="C70" s="200"/>
      <c r="D70" s="201"/>
      <c r="E70" s="199"/>
      <c r="F70" s="263"/>
      <c r="G70" s="202">
        <v>0</v>
      </c>
      <c r="H70" s="207"/>
      <c r="I70" s="379"/>
    </row>
    <row r="71" spans="1:9" s="24" customFormat="1" ht="10.5">
      <c r="A71" s="198" t="s">
        <v>227</v>
      </c>
      <c r="B71" s="199"/>
      <c r="C71" s="200"/>
      <c r="D71" s="201"/>
      <c r="E71" s="199"/>
      <c r="F71" s="255"/>
      <c r="G71" s="202">
        <v>0</v>
      </c>
      <c r="H71" s="207"/>
      <c r="I71" s="379"/>
    </row>
    <row r="72" spans="1:9" s="24" customFormat="1" ht="10.5">
      <c r="A72" s="198" t="s">
        <v>227</v>
      </c>
      <c r="B72" s="199"/>
      <c r="C72" s="200"/>
      <c r="D72" s="201"/>
      <c r="E72" s="199"/>
      <c r="F72" s="255"/>
      <c r="G72" s="202">
        <v>0</v>
      </c>
      <c r="H72" s="207"/>
      <c r="I72" s="379"/>
    </row>
    <row r="73" spans="1:9" s="24" customFormat="1" ht="11.25" thickBot="1">
      <c r="A73" s="382"/>
      <c r="B73" s="207"/>
      <c r="C73" s="116"/>
      <c r="D73" s="207"/>
      <c r="E73" s="207"/>
      <c r="F73" s="207"/>
      <c r="G73" s="160"/>
      <c r="H73" s="207"/>
      <c r="I73" s="379"/>
    </row>
    <row r="74" spans="1:9" s="24" customFormat="1" ht="11.25" thickBot="1">
      <c r="A74" s="382"/>
      <c r="B74" s="207"/>
      <c r="C74" s="129" t="s">
        <v>228</v>
      </c>
      <c r="D74" s="130"/>
      <c r="E74" s="130"/>
      <c r="F74" s="130"/>
      <c r="G74" s="158">
        <f>SUM(G70:G72)</f>
        <v>0</v>
      </c>
      <c r="H74" s="207"/>
      <c r="I74" s="379"/>
    </row>
    <row r="75" spans="1:9" s="24" customFormat="1" ht="11.25" thickBot="1">
      <c r="A75" s="382"/>
      <c r="B75" s="207"/>
      <c r="C75" s="207"/>
      <c r="D75" s="207"/>
      <c r="E75" s="207"/>
      <c r="F75" s="207"/>
      <c r="G75" s="207"/>
      <c r="H75" s="207"/>
      <c r="I75" s="379"/>
    </row>
    <row r="76" spans="1:9" s="24" customFormat="1" ht="10.5">
      <c r="A76" s="134"/>
      <c r="B76" s="135"/>
      <c r="C76" s="136" t="s">
        <v>8</v>
      </c>
      <c r="D76" s="136" t="s">
        <v>16</v>
      </c>
      <c r="E76" s="136" t="s">
        <v>5</v>
      </c>
      <c r="F76" s="136" t="s">
        <v>17</v>
      </c>
      <c r="G76" s="136" t="s">
        <v>16</v>
      </c>
      <c r="H76" s="182"/>
      <c r="I76" s="379"/>
    </row>
    <row r="77" spans="1:9" s="24" customFormat="1" ht="11.25" thickBot="1">
      <c r="A77" s="268" t="s">
        <v>57</v>
      </c>
      <c r="B77" s="269" t="s">
        <v>92</v>
      </c>
      <c r="C77" s="266" t="s">
        <v>18</v>
      </c>
      <c r="D77" s="266" t="s">
        <v>195</v>
      </c>
      <c r="E77" s="266" t="s">
        <v>8</v>
      </c>
      <c r="F77" s="266" t="s">
        <v>19</v>
      </c>
      <c r="G77" s="183" t="s">
        <v>172</v>
      </c>
      <c r="H77" s="139" t="s">
        <v>2</v>
      </c>
      <c r="I77" s="379"/>
    </row>
    <row r="78" spans="1:9" s="24" customFormat="1" ht="10.5">
      <c r="A78" s="162" t="s">
        <v>272</v>
      </c>
      <c r="B78" s="454"/>
      <c r="C78" s="455" t="str">
        <f>INDEX(rate!$A$98:$D$129,MATCH(A78,rate!$A$98:$A$129,0),4)</f>
        <v>DAYS</v>
      </c>
      <c r="D78" s="456">
        <v>0</v>
      </c>
      <c r="E78" s="114"/>
      <c r="F78" s="455">
        <f>INDEX(rate!$A$98:$D$129,MATCH(A78,rate!$A$98:$A$129,0),3)</f>
        <v>5.37</v>
      </c>
      <c r="G78" s="457"/>
      <c r="H78" s="167">
        <f>D78*F78</f>
        <v>0</v>
      </c>
      <c r="I78" s="379"/>
    </row>
    <row r="79" spans="1:9" s="24" customFormat="1" ht="10.5">
      <c r="A79" s="141" t="s">
        <v>271</v>
      </c>
      <c r="B79" s="188"/>
      <c r="C79" s="185" t="str">
        <f>INDEX(rate!$A$98:$D$129,MATCH(A79,rate!$A$98:$A$129,0),4)</f>
        <v>MILES</v>
      </c>
      <c r="D79" s="189"/>
      <c r="E79" s="283">
        <f>INDEX(rate!$A$98:$D$129,MATCH(A79,rate!$A$98:$A$129,0),2)</f>
        <v>0.252</v>
      </c>
      <c r="F79" s="121"/>
      <c r="G79" s="144">
        <v>0</v>
      </c>
      <c r="H79" s="169">
        <f>E79*G79</f>
        <v>0</v>
      </c>
      <c r="I79" s="379"/>
    </row>
    <row r="80" spans="1:9" s="24" customFormat="1" ht="10.5">
      <c r="A80" s="141" t="s">
        <v>268</v>
      </c>
      <c r="B80" s="188"/>
      <c r="C80" s="185" t="str">
        <f>INDEX(rate!$A$98:$D$129,MATCH(A80,rate!$A$98:$A$129,0),4)</f>
        <v>DAYS</v>
      </c>
      <c r="D80" s="186">
        <v>0</v>
      </c>
      <c r="E80" s="284"/>
      <c r="F80" s="185">
        <f>INDEX(rate!$A$98:$D$129,MATCH(A80,rate!$A$98:$A$129,0),3)</f>
        <v>7.73</v>
      </c>
      <c r="G80" s="187"/>
      <c r="H80" s="169">
        <f>D80*F80</f>
        <v>0</v>
      </c>
      <c r="I80" s="379"/>
    </row>
    <row r="81" spans="1:9" s="24" customFormat="1" ht="10.5">
      <c r="A81" s="141" t="s">
        <v>267</v>
      </c>
      <c r="B81" s="188"/>
      <c r="C81" s="185" t="str">
        <f>INDEX(rate!$A$98:$D$129,MATCH(A81,rate!$A$98:$A$129,0),4)</f>
        <v>MILES</v>
      </c>
      <c r="D81" s="189"/>
      <c r="E81" s="283">
        <f>INDEX(rate!$A$98:$D$129,MATCH(A81,rate!$A$98:$A$129,0),2)</f>
        <v>0.32</v>
      </c>
      <c r="F81" s="121"/>
      <c r="G81" s="144">
        <v>0</v>
      </c>
      <c r="H81" s="169">
        <f>E81*G81</f>
        <v>0</v>
      </c>
      <c r="I81" s="379"/>
    </row>
    <row r="82" spans="1:9" s="24" customFormat="1" ht="10.5">
      <c r="A82" s="141" t="s">
        <v>268</v>
      </c>
      <c r="B82" s="188"/>
      <c r="C82" s="185" t="str">
        <f>INDEX(rate!$A$98:$D$129,MATCH(A82,rate!$A$98:$A$129,0),4)</f>
        <v>DAYS</v>
      </c>
      <c r="D82" s="186">
        <v>0</v>
      </c>
      <c r="E82" s="284"/>
      <c r="F82" s="185">
        <f>INDEX(rate!$A$98:$D$129,MATCH(A82,rate!$A$98:$A$129,0),3)</f>
        <v>7.73</v>
      </c>
      <c r="G82" s="187"/>
      <c r="H82" s="169">
        <f>D82*F82</f>
        <v>0</v>
      </c>
      <c r="I82" s="379"/>
    </row>
    <row r="83" spans="1:9" s="24" customFormat="1" ht="11.25" thickBot="1">
      <c r="A83" s="149" t="s">
        <v>267</v>
      </c>
      <c r="B83" s="190"/>
      <c r="C83" s="458" t="str">
        <f>INDEX(rate!$A$98:$D$129,MATCH(A83,rate!$A$98:$A$129,0),4)</f>
        <v>MILES</v>
      </c>
      <c r="D83" s="191"/>
      <c r="E83" s="285">
        <f>INDEX(rate!$A$98:$D$129,MATCH(A83,rate!$A$98:$A$129,0),2)</f>
        <v>0.32</v>
      </c>
      <c r="F83" s="124"/>
      <c r="G83" s="152">
        <v>0</v>
      </c>
      <c r="H83" s="171">
        <f>E83*G83</f>
        <v>0</v>
      </c>
      <c r="I83" s="379"/>
    </row>
    <row r="84" spans="1:9" s="24" customFormat="1" ht="11.25" thickBot="1">
      <c r="A84" s="382"/>
      <c r="B84" s="207"/>
      <c r="C84" s="192"/>
      <c r="D84" s="207"/>
      <c r="E84" s="207"/>
      <c r="F84" s="207"/>
      <c r="G84" s="184"/>
      <c r="H84" s="207"/>
      <c r="I84" s="379"/>
    </row>
    <row r="85" spans="1:9" s="24" customFormat="1" ht="11.25" thickBot="1">
      <c r="A85" s="382"/>
      <c r="B85" s="207"/>
      <c r="C85" s="129" t="s">
        <v>58</v>
      </c>
      <c r="D85" s="130"/>
      <c r="E85" s="130"/>
      <c r="F85" s="130"/>
      <c r="G85" s="193"/>
      <c r="H85" s="158">
        <f>SUM(H78:H83)</f>
        <v>0</v>
      </c>
      <c r="I85" s="379"/>
    </row>
    <row r="86" spans="1:9" s="24" customFormat="1" ht="11.25" thickBot="1">
      <c r="A86" s="382"/>
      <c r="B86" s="207"/>
      <c r="C86" s="207"/>
      <c r="D86" s="207"/>
      <c r="E86" s="207"/>
      <c r="F86" s="207"/>
      <c r="G86" s="207"/>
      <c r="H86" s="207"/>
      <c r="I86" s="379"/>
    </row>
    <row r="87" spans="1:9" s="24" customFormat="1" ht="11.25" thickBot="1">
      <c r="A87" s="270" t="s">
        <v>196</v>
      </c>
      <c r="B87" s="194"/>
      <c r="C87" s="194"/>
      <c r="D87" s="195" t="s">
        <v>21</v>
      </c>
      <c r="E87" s="196"/>
      <c r="F87" s="194"/>
      <c r="G87" s="197" t="s">
        <v>22</v>
      </c>
      <c r="H87" s="207"/>
      <c r="I87" s="379"/>
    </row>
    <row r="88" spans="1:9" s="24" customFormat="1" ht="10.5">
      <c r="A88" s="198"/>
      <c r="B88" s="199"/>
      <c r="C88" s="199"/>
      <c r="D88" s="200"/>
      <c r="E88" s="201"/>
      <c r="F88" s="199"/>
      <c r="G88" s="202">
        <v>0</v>
      </c>
      <c r="H88" s="207"/>
      <c r="I88" s="379"/>
    </row>
    <row r="89" spans="1:9" s="24" customFormat="1" ht="10.5">
      <c r="A89" s="198"/>
      <c r="B89" s="199"/>
      <c r="C89" s="199"/>
      <c r="D89" s="200"/>
      <c r="E89" s="201"/>
      <c r="F89" s="199"/>
      <c r="G89" s="202"/>
      <c r="H89" s="207"/>
      <c r="I89" s="379"/>
    </row>
    <row r="90" spans="1:9" s="24" customFormat="1" ht="10.5">
      <c r="A90" s="198"/>
      <c r="B90" s="199"/>
      <c r="C90" s="199"/>
      <c r="D90" s="200"/>
      <c r="E90" s="201"/>
      <c r="F90" s="199"/>
      <c r="G90" s="202"/>
      <c r="H90" s="207"/>
      <c r="I90" s="379"/>
    </row>
    <row r="91" spans="1:9" s="24" customFormat="1" ht="10.5">
      <c r="A91" s="198"/>
      <c r="B91" s="199"/>
      <c r="C91" s="199"/>
      <c r="D91" s="200"/>
      <c r="E91" s="201"/>
      <c r="F91" s="199"/>
      <c r="G91" s="202"/>
      <c r="H91" s="207"/>
      <c r="I91" s="379"/>
    </row>
    <row r="92" spans="1:9" s="24" customFormat="1" ht="10.5">
      <c r="A92" s="198"/>
      <c r="B92" s="199"/>
      <c r="C92" s="199"/>
      <c r="D92" s="200"/>
      <c r="E92" s="201"/>
      <c r="F92" s="199"/>
      <c r="G92" s="202"/>
      <c r="H92" s="207"/>
      <c r="I92" s="379"/>
    </row>
    <row r="93" spans="1:9" s="24" customFormat="1" ht="10.5">
      <c r="A93" s="198"/>
      <c r="B93" s="199"/>
      <c r="C93" s="199"/>
      <c r="D93" s="200"/>
      <c r="E93" s="201"/>
      <c r="F93" s="199"/>
      <c r="G93" s="202">
        <v>0</v>
      </c>
      <c r="H93" s="207"/>
      <c r="I93" s="379"/>
    </row>
    <row r="94" spans="1:9" s="24" customFormat="1" ht="11.25" thickBot="1">
      <c r="A94" s="382"/>
      <c r="B94" s="207"/>
      <c r="C94" s="207"/>
      <c r="D94" s="207"/>
      <c r="E94" s="207"/>
      <c r="F94" s="207"/>
      <c r="G94" s="160"/>
      <c r="H94" s="207"/>
      <c r="I94" s="379"/>
    </row>
    <row r="95" spans="1:9" s="24" customFormat="1" ht="11.25" thickBot="1">
      <c r="A95" s="382"/>
      <c r="B95" s="207"/>
      <c r="C95" s="129" t="s">
        <v>116</v>
      </c>
      <c r="D95" s="130"/>
      <c r="E95" s="130"/>
      <c r="F95" s="130"/>
      <c r="G95" s="208">
        <f>SUM(G88:G93)</f>
        <v>0</v>
      </c>
      <c r="H95" s="207"/>
      <c r="I95" s="379"/>
    </row>
    <row r="96" spans="1:9" s="24" customFormat="1" ht="11.25" thickBot="1">
      <c r="A96" s="382"/>
      <c r="B96" s="207"/>
      <c r="C96" s="159"/>
      <c r="D96" s="159"/>
      <c r="E96" s="159"/>
      <c r="F96" s="159"/>
      <c r="G96" s="209"/>
      <c r="H96" s="207"/>
      <c r="I96" s="379"/>
    </row>
    <row r="97" spans="1:9" s="24" customFormat="1" ht="11.25" thickBot="1">
      <c r="A97" s="270" t="s">
        <v>115</v>
      </c>
      <c r="B97" s="194"/>
      <c r="C97" s="195" t="s">
        <v>23</v>
      </c>
      <c r="D97" s="196"/>
      <c r="E97" s="194"/>
      <c r="F97" s="194" t="s">
        <v>24</v>
      </c>
      <c r="G97" s="271" t="s">
        <v>25</v>
      </c>
      <c r="H97" s="207"/>
      <c r="I97" s="379"/>
    </row>
    <row r="98" spans="1:9" s="24" customFormat="1" ht="10.5">
      <c r="A98" s="198"/>
      <c r="B98" s="199"/>
      <c r="C98" s="200"/>
      <c r="D98" s="201"/>
      <c r="E98" s="199"/>
      <c r="F98" s="210"/>
      <c r="G98" s="202">
        <v>0</v>
      </c>
      <c r="H98" s="207"/>
      <c r="I98" s="379"/>
    </row>
    <row r="99" spans="1:9" s="24" customFormat="1" ht="10.5">
      <c r="A99" s="198"/>
      <c r="B99" s="199"/>
      <c r="C99" s="200"/>
      <c r="D99" s="201"/>
      <c r="E99" s="199"/>
      <c r="F99" s="210"/>
      <c r="G99" s="202"/>
      <c r="H99" s="207"/>
      <c r="I99" s="379"/>
    </row>
    <row r="100" spans="1:9" s="24" customFormat="1" ht="10.5">
      <c r="A100" s="198"/>
      <c r="B100" s="199"/>
      <c r="C100" s="200"/>
      <c r="D100" s="201"/>
      <c r="E100" s="199"/>
      <c r="F100" s="210"/>
      <c r="G100" s="202"/>
      <c r="H100" s="207"/>
      <c r="I100" s="379"/>
    </row>
    <row r="101" spans="1:9" s="24" customFormat="1" ht="10.5">
      <c r="A101" s="198"/>
      <c r="B101" s="199"/>
      <c r="C101" s="200"/>
      <c r="D101" s="201"/>
      <c r="E101" s="199"/>
      <c r="F101" s="210"/>
      <c r="G101" s="202"/>
      <c r="H101" s="207"/>
      <c r="I101" s="379"/>
    </row>
    <row r="102" spans="1:9" s="24" customFormat="1" ht="10.5">
      <c r="A102" s="198"/>
      <c r="B102" s="199"/>
      <c r="C102" s="200"/>
      <c r="D102" s="201"/>
      <c r="E102" s="199"/>
      <c r="F102" s="210"/>
      <c r="G102" s="202"/>
      <c r="H102" s="207"/>
      <c r="I102" s="379"/>
    </row>
    <row r="103" spans="1:9" s="24" customFormat="1" ht="10.5">
      <c r="A103" s="198"/>
      <c r="B103" s="199"/>
      <c r="C103" s="200"/>
      <c r="D103" s="201"/>
      <c r="E103" s="199"/>
      <c r="F103" s="210"/>
      <c r="G103" s="202"/>
      <c r="H103" s="207"/>
      <c r="I103" s="379"/>
    </row>
    <row r="104" spans="1:9" s="24" customFormat="1" ht="10.5">
      <c r="A104" s="198"/>
      <c r="B104" s="199"/>
      <c r="C104" s="200"/>
      <c r="D104" s="201"/>
      <c r="E104" s="199"/>
      <c r="F104" s="210"/>
      <c r="G104" s="202"/>
      <c r="H104" s="207"/>
      <c r="I104" s="379"/>
    </row>
    <row r="105" spans="1:9" s="24" customFormat="1" ht="10.5">
      <c r="A105" s="198"/>
      <c r="B105" s="199"/>
      <c r="C105" s="200"/>
      <c r="D105" s="201"/>
      <c r="E105" s="199"/>
      <c r="F105" s="210"/>
      <c r="G105" s="202"/>
      <c r="H105" s="207"/>
      <c r="I105" s="379"/>
    </row>
    <row r="106" spans="1:9" s="24" customFormat="1" ht="10.5">
      <c r="A106" s="117"/>
      <c r="B106" s="199"/>
      <c r="C106" s="200"/>
      <c r="D106" s="201"/>
      <c r="E106" s="199"/>
      <c r="F106" s="210"/>
      <c r="G106" s="202"/>
      <c r="H106" s="207"/>
      <c r="I106" s="379"/>
    </row>
    <row r="107" spans="1:9" s="24" customFormat="1" ht="10.5">
      <c r="A107" s="198"/>
      <c r="B107" s="199"/>
      <c r="C107" s="200"/>
      <c r="D107" s="201"/>
      <c r="E107" s="199"/>
      <c r="F107" s="210"/>
      <c r="G107" s="202"/>
      <c r="H107" s="207"/>
      <c r="I107" s="379"/>
    </row>
    <row r="108" spans="1:9" s="24" customFormat="1" ht="10.5">
      <c r="A108" s="198"/>
      <c r="B108" s="199"/>
      <c r="C108" s="200"/>
      <c r="D108" s="201"/>
      <c r="E108" s="199"/>
      <c r="F108" s="210"/>
      <c r="G108" s="202"/>
      <c r="H108" s="207"/>
      <c r="I108" s="379"/>
    </row>
    <row r="109" spans="1:9" s="24" customFormat="1" ht="10.5">
      <c r="A109" s="198"/>
      <c r="B109" s="199"/>
      <c r="C109" s="200"/>
      <c r="D109" s="201"/>
      <c r="E109" s="199"/>
      <c r="F109" s="210"/>
      <c r="G109" s="202"/>
      <c r="H109" s="207"/>
      <c r="I109" s="379"/>
    </row>
    <row r="110" spans="1:9" s="24" customFormat="1" ht="11.25" thickBot="1">
      <c r="A110" s="149"/>
      <c r="B110" s="203"/>
      <c r="C110" s="204"/>
      <c r="D110" s="205"/>
      <c r="E110" s="203"/>
      <c r="F110" s="211"/>
      <c r="G110" s="206">
        <v>0</v>
      </c>
      <c r="H110" s="207"/>
      <c r="I110" s="379"/>
    </row>
    <row r="111" spans="1:9" s="24" customFormat="1" ht="11.25" thickBot="1">
      <c r="A111" s="382"/>
      <c r="B111" s="207"/>
      <c r="C111" s="116"/>
      <c r="D111" s="207"/>
      <c r="E111" s="207"/>
      <c r="F111" s="207"/>
      <c r="G111" s="160"/>
      <c r="H111" s="207"/>
      <c r="I111" s="379"/>
    </row>
    <row r="112" spans="1:9" s="24" customFormat="1" ht="11.25" thickBot="1">
      <c r="A112" s="382"/>
      <c r="B112" s="207"/>
      <c r="C112" s="129" t="s">
        <v>117</v>
      </c>
      <c r="D112" s="130"/>
      <c r="E112" s="130"/>
      <c r="F112" s="130"/>
      <c r="G112" s="158">
        <f>SUM(G98:G110)</f>
        <v>0</v>
      </c>
      <c r="H112" s="207"/>
      <c r="I112" s="379"/>
    </row>
    <row r="113" spans="1:9" s="24" customFormat="1" ht="11.25" thickBot="1">
      <c r="A113" s="382"/>
      <c r="B113" s="207"/>
      <c r="C113" s="212"/>
      <c r="D113" s="212"/>
      <c r="E113" s="212"/>
      <c r="F113" s="212"/>
      <c r="G113" s="175"/>
      <c r="H113" s="207"/>
      <c r="I113" s="379"/>
    </row>
    <row r="114" spans="1:9" s="24" customFormat="1" ht="11.25" thickBot="1">
      <c r="A114" s="270" t="s">
        <v>197</v>
      </c>
      <c r="B114" s="194"/>
      <c r="C114" s="195" t="s">
        <v>198</v>
      </c>
      <c r="D114" s="213"/>
      <c r="E114" s="194"/>
      <c r="F114" s="194" t="s">
        <v>24</v>
      </c>
      <c r="G114" s="214" t="s">
        <v>22</v>
      </c>
      <c r="H114" s="207"/>
      <c r="I114" s="379"/>
    </row>
    <row r="115" spans="1:9" s="24" customFormat="1" ht="10.5">
      <c r="A115" s="198"/>
      <c r="B115" s="199"/>
      <c r="C115" s="215"/>
      <c r="D115" s="201"/>
      <c r="E115" s="216"/>
      <c r="F115" s="217"/>
      <c r="G115" s="202">
        <v>0</v>
      </c>
      <c r="H115" s="207"/>
      <c r="I115" s="379"/>
    </row>
    <row r="116" spans="1:9" s="24" customFormat="1" ht="10.5">
      <c r="A116" s="198"/>
      <c r="B116" s="199"/>
      <c r="C116" s="215"/>
      <c r="D116" s="201"/>
      <c r="E116" s="216"/>
      <c r="F116" s="217"/>
      <c r="G116" s="202"/>
      <c r="H116" s="207"/>
      <c r="I116" s="379"/>
    </row>
    <row r="117" spans="1:9" s="24" customFormat="1" ht="10.5">
      <c r="A117" s="198"/>
      <c r="B117" s="199"/>
      <c r="C117" s="215"/>
      <c r="D117" s="201"/>
      <c r="E117" s="216"/>
      <c r="F117" s="217"/>
      <c r="G117" s="202"/>
      <c r="H117" s="207"/>
      <c r="I117" s="379"/>
    </row>
    <row r="118" spans="1:9" s="24" customFormat="1" ht="10.5">
      <c r="A118" s="198"/>
      <c r="B118" s="199"/>
      <c r="C118" s="215"/>
      <c r="D118" s="201"/>
      <c r="E118" s="216"/>
      <c r="F118" s="217"/>
      <c r="G118" s="202"/>
      <c r="H118" s="207"/>
      <c r="I118" s="379"/>
    </row>
    <row r="119" spans="1:9" s="24" customFormat="1" ht="11.25" thickBot="1">
      <c r="A119" s="149"/>
      <c r="B119" s="203"/>
      <c r="C119" s="218"/>
      <c r="D119" s="205"/>
      <c r="E119" s="219"/>
      <c r="F119" s="220"/>
      <c r="G119" s="206">
        <v>0</v>
      </c>
      <c r="H119" s="207"/>
      <c r="I119" s="379"/>
    </row>
    <row r="120" spans="1:9" s="24" customFormat="1" ht="11.25" thickBot="1">
      <c r="A120" s="382"/>
      <c r="B120" s="207"/>
      <c r="C120" s="207"/>
      <c r="D120" s="207"/>
      <c r="E120" s="207"/>
      <c r="F120" s="207"/>
      <c r="G120" s="160"/>
      <c r="H120" s="207"/>
      <c r="I120" s="379"/>
    </row>
    <row r="121" spans="1:9" s="24" customFormat="1" ht="11.25" thickBot="1">
      <c r="A121" s="382"/>
      <c r="B121" s="207"/>
      <c r="C121" s="129" t="s">
        <v>199</v>
      </c>
      <c r="D121" s="130"/>
      <c r="E121" s="130"/>
      <c r="F121" s="130"/>
      <c r="G121" s="208">
        <f>SUM(G115:G119)</f>
        <v>0</v>
      </c>
      <c r="H121" s="207"/>
      <c r="I121" s="379"/>
    </row>
    <row r="122" spans="1:9" s="24" customFormat="1" ht="11.25" thickBot="1">
      <c r="A122" s="382"/>
      <c r="B122" s="207"/>
      <c r="C122" s="159"/>
      <c r="D122" s="159"/>
      <c r="E122" s="159"/>
      <c r="F122" s="159"/>
      <c r="G122" s="160"/>
      <c r="H122" s="207"/>
      <c r="I122" s="379"/>
    </row>
    <row r="123" spans="1:9" s="24" customFormat="1" ht="21.75" customHeight="1" thickBot="1">
      <c r="A123" s="270" t="s">
        <v>200</v>
      </c>
      <c r="B123" s="194"/>
      <c r="C123" s="221"/>
      <c r="D123" s="194"/>
      <c r="E123" s="194"/>
      <c r="F123" s="222" t="s">
        <v>21</v>
      </c>
      <c r="G123" s="214" t="s">
        <v>22</v>
      </c>
      <c r="H123" s="207"/>
      <c r="I123" s="379"/>
    </row>
    <row r="124" spans="1:9" s="24" customFormat="1" ht="10.5">
      <c r="A124" s="198"/>
      <c r="B124" s="217"/>
      <c r="C124" s="199"/>
      <c r="D124" s="223"/>
      <c r="E124" s="216"/>
      <c r="F124" s="224"/>
      <c r="G124" s="202">
        <v>0</v>
      </c>
      <c r="H124" s="207"/>
      <c r="I124" s="379"/>
    </row>
    <row r="125" spans="1:9" s="24" customFormat="1" ht="10.5">
      <c r="A125" s="198"/>
      <c r="B125" s="217"/>
      <c r="C125" s="199"/>
      <c r="D125" s="223"/>
      <c r="E125" s="216"/>
      <c r="F125" s="224"/>
      <c r="G125" s="202"/>
      <c r="H125" s="207"/>
      <c r="I125" s="379"/>
    </row>
    <row r="126" spans="1:9" s="24" customFormat="1" ht="10.5">
      <c r="A126" s="198"/>
      <c r="B126" s="217"/>
      <c r="C126" s="199"/>
      <c r="D126" s="223"/>
      <c r="E126" s="216"/>
      <c r="F126" s="224"/>
      <c r="G126" s="202"/>
      <c r="H126" s="207"/>
      <c r="I126" s="379"/>
    </row>
    <row r="127" spans="1:9" s="24" customFormat="1" ht="10.5">
      <c r="A127" s="198"/>
      <c r="B127" s="217"/>
      <c r="C127" s="199"/>
      <c r="D127" s="223"/>
      <c r="E127" s="216"/>
      <c r="F127" s="224"/>
      <c r="G127" s="202"/>
      <c r="H127" s="207"/>
      <c r="I127" s="379"/>
    </row>
    <row r="128" spans="1:9" s="24" customFormat="1" ht="11.25" thickBot="1">
      <c r="A128" s="149"/>
      <c r="B128" s="220"/>
      <c r="C128" s="203"/>
      <c r="D128" s="225"/>
      <c r="E128" s="219"/>
      <c r="F128" s="226"/>
      <c r="G128" s="206">
        <v>0</v>
      </c>
      <c r="H128" s="207"/>
      <c r="I128" s="379"/>
    </row>
    <row r="129" spans="1:9" s="24" customFormat="1" ht="11.25" thickBot="1">
      <c r="A129" s="382"/>
      <c r="B129" s="207"/>
      <c r="C129" s="207"/>
      <c r="D129" s="207"/>
      <c r="E129" s="207"/>
      <c r="F129" s="207"/>
      <c r="G129" s="160"/>
      <c r="H129" s="207"/>
      <c r="I129" s="379"/>
    </row>
    <row r="130" spans="1:9" s="24" customFormat="1" ht="11.25" thickBot="1">
      <c r="A130" s="382"/>
      <c r="B130" s="207"/>
      <c r="C130" s="129" t="s">
        <v>201</v>
      </c>
      <c r="D130" s="130"/>
      <c r="E130" s="130"/>
      <c r="F130" s="130"/>
      <c r="G130" s="208">
        <f>SUM(G124:G128)</f>
        <v>0</v>
      </c>
      <c r="H130" s="207"/>
      <c r="I130" s="379"/>
    </row>
    <row r="131" spans="1:9" s="24" customFormat="1" ht="11.25" thickBot="1">
      <c r="A131" s="382"/>
      <c r="B131" s="207"/>
      <c r="C131" s="212"/>
      <c r="D131" s="212"/>
      <c r="E131" s="212"/>
      <c r="F131" s="212"/>
      <c r="G131" s="227"/>
      <c r="H131" s="207"/>
      <c r="I131" s="379"/>
    </row>
    <row r="132" spans="1:9" s="24" customFormat="1" ht="21.75" customHeight="1" thickBot="1">
      <c r="A132" s="270" t="s">
        <v>220</v>
      </c>
      <c r="B132" s="194"/>
      <c r="C132" s="221"/>
      <c r="D132" s="195" t="s">
        <v>21</v>
      </c>
      <c r="E132" s="196"/>
      <c r="F132" s="228"/>
      <c r="G132" s="214" t="s">
        <v>22</v>
      </c>
      <c r="H132" s="207"/>
      <c r="I132" s="379"/>
    </row>
    <row r="133" spans="1:9" s="24" customFormat="1" ht="10.5">
      <c r="A133" s="198"/>
      <c r="B133" s="217"/>
      <c r="C133" s="199"/>
      <c r="D133" s="215"/>
      <c r="E133" s="229"/>
      <c r="F133" s="230"/>
      <c r="G133" s="202">
        <v>0</v>
      </c>
      <c r="H133" s="207"/>
      <c r="I133" s="379"/>
    </row>
    <row r="134" spans="1:9" s="24" customFormat="1" ht="10.5">
      <c r="A134" s="198"/>
      <c r="B134" s="217"/>
      <c r="C134" s="199"/>
      <c r="D134" s="215"/>
      <c r="E134" s="229"/>
      <c r="F134" s="231"/>
      <c r="G134" s="202"/>
      <c r="H134" s="207"/>
      <c r="I134" s="379"/>
    </row>
    <row r="135" spans="1:9" s="24" customFormat="1" ht="10.5">
      <c r="A135" s="198"/>
      <c r="B135" s="217"/>
      <c r="C135" s="199"/>
      <c r="D135" s="215"/>
      <c r="E135" s="229"/>
      <c r="F135" s="231"/>
      <c r="G135" s="202"/>
      <c r="H135" s="207"/>
      <c r="I135" s="379"/>
    </row>
    <row r="136" spans="1:9" s="24" customFormat="1" ht="10.5">
      <c r="A136" s="198"/>
      <c r="B136" s="217"/>
      <c r="C136" s="199"/>
      <c r="D136" s="215"/>
      <c r="E136" s="229"/>
      <c r="F136" s="231"/>
      <c r="G136" s="202"/>
      <c r="H136" s="207"/>
      <c r="I136" s="379"/>
    </row>
    <row r="137" spans="1:9" s="24" customFormat="1" ht="11.25" thickBot="1">
      <c r="A137" s="149"/>
      <c r="B137" s="220"/>
      <c r="C137" s="203"/>
      <c r="D137" s="218"/>
      <c r="E137" s="232"/>
      <c r="F137" s="233"/>
      <c r="G137" s="206">
        <v>0</v>
      </c>
      <c r="H137" s="207"/>
      <c r="I137" s="379"/>
    </row>
    <row r="138" spans="1:9" s="24" customFormat="1" ht="11.25" thickBot="1">
      <c r="A138" s="382"/>
      <c r="B138" s="207"/>
      <c r="C138" s="207"/>
      <c r="D138" s="207"/>
      <c r="E138" s="207"/>
      <c r="F138" s="207"/>
      <c r="G138" s="160"/>
      <c r="H138" s="207"/>
      <c r="I138" s="379"/>
    </row>
    <row r="139" spans="1:9" s="24" customFormat="1" ht="11.25" thickBot="1">
      <c r="A139" s="382"/>
      <c r="B139" s="207"/>
      <c r="C139" s="129" t="s">
        <v>202</v>
      </c>
      <c r="D139" s="130"/>
      <c r="E139" s="130"/>
      <c r="F139" s="130"/>
      <c r="G139" s="208">
        <f>SUM(G133:G137)</f>
        <v>0</v>
      </c>
      <c r="H139" s="207"/>
      <c r="I139" s="379"/>
    </row>
    <row r="140" spans="1:9" s="24" customFormat="1" ht="11.25" thickBot="1">
      <c r="A140" s="382"/>
      <c r="B140" s="207"/>
      <c r="C140" s="159"/>
      <c r="D140" s="159"/>
      <c r="E140" s="159"/>
      <c r="F140" s="159"/>
      <c r="G140" s="209"/>
      <c r="H140" s="207"/>
      <c r="I140" s="379"/>
    </row>
    <row r="141" spans="1:9" s="24" customFormat="1" ht="11.25" thickBot="1">
      <c r="A141" s="270" t="s">
        <v>203</v>
      </c>
      <c r="B141" s="194"/>
      <c r="C141" s="221"/>
      <c r="D141" s="195" t="s">
        <v>21</v>
      </c>
      <c r="E141" s="221"/>
      <c r="F141" s="221"/>
      <c r="G141" s="234" t="s">
        <v>22</v>
      </c>
      <c r="H141" s="207"/>
      <c r="I141" s="379"/>
    </row>
    <row r="142" spans="1:9" s="24" customFormat="1" ht="10.5">
      <c r="A142" s="198"/>
      <c r="B142" s="199"/>
      <c r="C142" s="199"/>
      <c r="D142" s="200"/>
      <c r="E142" s="201"/>
      <c r="F142" s="199"/>
      <c r="G142" s="202">
        <v>0</v>
      </c>
      <c r="H142" s="207"/>
      <c r="I142" s="379"/>
    </row>
    <row r="143" spans="1:9" s="24" customFormat="1" ht="10.5">
      <c r="A143" s="198"/>
      <c r="B143" s="199"/>
      <c r="C143" s="199"/>
      <c r="D143" s="200"/>
      <c r="E143" s="201"/>
      <c r="F143" s="199"/>
      <c r="G143" s="202"/>
      <c r="H143" s="207"/>
      <c r="I143" s="379"/>
    </row>
    <row r="144" spans="1:9" s="24" customFormat="1" ht="11.25" thickBot="1">
      <c r="A144" s="149"/>
      <c r="B144" s="203"/>
      <c r="C144" s="203"/>
      <c r="D144" s="204"/>
      <c r="E144" s="205"/>
      <c r="F144" s="203"/>
      <c r="G144" s="206">
        <v>0</v>
      </c>
      <c r="H144" s="207"/>
      <c r="I144" s="379"/>
    </row>
    <row r="145" spans="1:9" s="24" customFormat="1" ht="11.25" thickBot="1">
      <c r="A145" s="382"/>
      <c r="B145" s="207"/>
      <c r="C145" s="235"/>
      <c r="D145" s="235"/>
      <c r="E145" s="235"/>
      <c r="F145" s="235"/>
      <c r="G145" s="236"/>
      <c r="H145" s="207"/>
      <c r="I145" s="379"/>
    </row>
    <row r="146" spans="1:9" s="24" customFormat="1" ht="11.25" thickBot="1">
      <c r="A146" s="382"/>
      <c r="B146" s="207"/>
      <c r="C146" s="129" t="s">
        <v>204</v>
      </c>
      <c r="D146" s="130"/>
      <c r="E146" s="130"/>
      <c r="F146" s="130"/>
      <c r="G146" s="208">
        <f>SUM(G142:G144)</f>
        <v>0</v>
      </c>
      <c r="H146" s="207"/>
      <c r="I146" s="379"/>
    </row>
    <row r="147" spans="1:9" ht="13.5" thickBot="1">
      <c r="A147" s="374"/>
      <c r="B147" s="383"/>
      <c r="C147" s="371"/>
      <c r="D147" s="371"/>
      <c r="E147" s="384"/>
      <c r="F147" s="371"/>
      <c r="G147" s="384"/>
      <c r="H147" s="371"/>
      <c r="I147" s="372"/>
    </row>
    <row r="148" spans="1:9" s="24" customFormat="1" ht="11.25" thickBot="1">
      <c r="A148" s="270" t="s">
        <v>205</v>
      </c>
      <c r="B148" s="194"/>
      <c r="C148" s="221"/>
      <c r="D148" s="195" t="s">
        <v>21</v>
      </c>
      <c r="E148" s="221"/>
      <c r="F148" s="221"/>
      <c r="G148" s="234" t="s">
        <v>22</v>
      </c>
      <c r="H148" s="207"/>
      <c r="I148" s="379"/>
    </row>
    <row r="149" spans="1:9" s="24" customFormat="1" ht="10.5">
      <c r="A149" s="198"/>
      <c r="B149" s="199"/>
      <c r="C149" s="199"/>
      <c r="D149" s="200"/>
      <c r="E149" s="201"/>
      <c r="F149" s="199"/>
      <c r="G149" s="202">
        <v>0</v>
      </c>
      <c r="H149" s="207"/>
      <c r="I149" s="379"/>
    </row>
    <row r="150" spans="1:9" s="24" customFormat="1" ht="10.5">
      <c r="A150" s="198"/>
      <c r="B150" s="199"/>
      <c r="C150" s="199"/>
      <c r="D150" s="200"/>
      <c r="E150" s="201"/>
      <c r="F150" s="199"/>
      <c r="G150" s="202"/>
      <c r="H150" s="207"/>
      <c r="I150" s="379"/>
    </row>
    <row r="151" spans="1:9" s="24" customFormat="1" ht="11.25" thickBot="1">
      <c r="A151" s="149"/>
      <c r="B151" s="203"/>
      <c r="C151" s="203"/>
      <c r="D151" s="204"/>
      <c r="E151" s="205"/>
      <c r="F151" s="203"/>
      <c r="G151" s="206">
        <v>0</v>
      </c>
      <c r="H151" s="207"/>
      <c r="I151" s="379"/>
    </row>
    <row r="152" spans="1:9" s="24" customFormat="1" ht="11.25" thickBot="1">
      <c r="A152" s="382"/>
      <c r="B152" s="207"/>
      <c r="C152" s="207"/>
      <c r="D152" s="207"/>
      <c r="E152" s="207"/>
      <c r="F152" s="207"/>
      <c r="G152" s="160"/>
      <c r="H152" s="207"/>
      <c r="I152" s="379"/>
    </row>
    <row r="153" spans="1:9" s="24" customFormat="1" ht="11.25" thickBot="1">
      <c r="A153" s="382"/>
      <c r="B153" s="207"/>
      <c r="C153" s="129" t="s">
        <v>206</v>
      </c>
      <c r="D153" s="130"/>
      <c r="E153" s="130"/>
      <c r="F153" s="130"/>
      <c r="G153" s="208">
        <f>SUM(G149:G151)</f>
        <v>0</v>
      </c>
      <c r="H153" s="207"/>
      <c r="I153" s="379"/>
    </row>
    <row r="154" spans="1:9" s="24" customFormat="1" ht="11.25" thickBot="1">
      <c r="A154" s="382"/>
      <c r="B154" s="207"/>
      <c r="C154" s="159"/>
      <c r="D154" s="159"/>
      <c r="E154" s="159"/>
      <c r="F154" s="159"/>
      <c r="G154" s="209"/>
      <c r="H154" s="207"/>
      <c r="I154" s="379"/>
    </row>
    <row r="155" spans="1:9" s="24" customFormat="1" ht="11.25" thickBot="1">
      <c r="A155" s="270" t="s">
        <v>26</v>
      </c>
      <c r="B155" s="194"/>
      <c r="C155" s="221"/>
      <c r="D155" s="237" t="s">
        <v>207</v>
      </c>
      <c r="E155" s="238"/>
      <c r="F155" s="239"/>
      <c r="G155" s="234" t="s">
        <v>22</v>
      </c>
      <c r="H155" s="207"/>
      <c r="I155" s="379"/>
    </row>
    <row r="156" spans="1:9" s="24" customFormat="1" ht="10.5">
      <c r="A156" s="141"/>
      <c r="B156" s="207"/>
      <c r="C156" s="207"/>
      <c r="D156" s="240"/>
      <c r="E156" s="241"/>
      <c r="F156" s="242"/>
      <c r="G156" s="243">
        <v>0</v>
      </c>
      <c r="H156" s="207"/>
      <c r="I156" s="379"/>
    </row>
    <row r="157" spans="1:9" s="24" customFormat="1" ht="10.5">
      <c r="A157" s="244"/>
      <c r="B157" s="142"/>
      <c r="C157" s="142"/>
      <c r="D157" s="245"/>
      <c r="E157" s="180"/>
      <c r="F157" s="246"/>
      <c r="G157" s="247"/>
      <c r="H157" s="207"/>
      <c r="I157" s="379"/>
    </row>
    <row r="158" spans="1:9" s="24" customFormat="1" ht="11.25" thickBot="1">
      <c r="A158" s="149"/>
      <c r="B158" s="203"/>
      <c r="C158" s="203"/>
      <c r="D158" s="204"/>
      <c r="E158" s="220"/>
      <c r="F158" s="205"/>
      <c r="G158" s="248">
        <v>0</v>
      </c>
      <c r="H158" s="207"/>
      <c r="I158" s="379"/>
    </row>
    <row r="159" spans="1:9" s="24" customFormat="1" ht="11.25" thickBot="1">
      <c r="A159" s="382"/>
      <c r="B159" s="207"/>
      <c r="C159" s="207"/>
      <c r="D159" s="207"/>
      <c r="E159" s="207"/>
      <c r="F159" s="207"/>
      <c r="G159" s="160"/>
      <c r="H159" s="207"/>
      <c r="I159" s="379"/>
    </row>
    <row r="160" spans="1:9" s="24" customFormat="1" ht="11.25" thickBot="1">
      <c r="A160" s="382"/>
      <c r="B160" s="207"/>
      <c r="C160" s="129" t="s">
        <v>208</v>
      </c>
      <c r="D160" s="130"/>
      <c r="E160" s="130"/>
      <c r="F160" s="130"/>
      <c r="G160" s="208">
        <f>SUM(G156:G158)</f>
        <v>0</v>
      </c>
      <c r="H160" s="207"/>
      <c r="I160" s="379"/>
    </row>
    <row r="161" spans="1:9" ht="13.5" thickBot="1">
      <c r="A161" s="385"/>
      <c r="B161" s="383"/>
      <c r="C161" s="384"/>
      <c r="D161" s="371"/>
      <c r="E161" s="371"/>
      <c r="F161" s="371"/>
      <c r="G161" s="371"/>
      <c r="H161" s="371"/>
      <c r="I161" s="372"/>
    </row>
    <row r="162" spans="1:9" ht="13.5" thickBot="1">
      <c r="A162" s="386"/>
      <c r="B162" s="89" t="s">
        <v>50</v>
      </c>
      <c r="C162" s="90"/>
      <c r="D162" s="91"/>
      <c r="E162" s="92"/>
      <c r="F162" s="93"/>
      <c r="G162" s="94">
        <f>I27+G37+G47+F57+G67+G74+H85+G95+G112+G121+G130+G139+G146+G153+G160</f>
        <v>0</v>
      </c>
      <c r="H162" s="387">
        <f ca="1">NOW()</f>
        <v>44036.414572800924</v>
      </c>
      <c r="I162" s="388"/>
    </row>
    <row r="163" spans="1:9">
      <c r="A163"/>
      <c r="B163" s="7"/>
      <c r="C163"/>
      <c r="D163" s="5"/>
      <c r="E163" s="8"/>
      <c r="F163" s="5"/>
      <c r="G163" s="8"/>
    </row>
    <row r="164" spans="1:9" ht="13.5" thickBot="1">
      <c r="A164" s="7"/>
      <c r="B164" s="7"/>
      <c r="C164" s="8"/>
      <c r="D164" s="5"/>
      <c r="E164" s="8"/>
      <c r="F164" s="5"/>
      <c r="G164" s="8"/>
    </row>
    <row r="165" spans="1:9" s="17" customFormat="1" ht="25.5" thickBot="1">
      <c r="A165" s="279" t="s">
        <v>251</v>
      </c>
      <c r="B165" s="274"/>
      <c r="C165" s="275"/>
      <c r="D165" s="276"/>
      <c r="E165" s="275"/>
      <c r="F165" s="276"/>
      <c r="G165" s="275"/>
      <c r="H165" s="277"/>
      <c r="I165" s="278"/>
    </row>
    <row r="166" spans="1:9">
      <c r="A166" s="2"/>
      <c r="B166" s="7"/>
      <c r="C166" s="8"/>
      <c r="E166" s="3"/>
      <c r="G166" s="3"/>
    </row>
    <row r="167" spans="1:9">
      <c r="C167" s="3"/>
      <c r="E167" s="3"/>
      <c r="G167" s="3"/>
    </row>
    <row r="168" spans="1:9">
      <c r="C168" s="3"/>
    </row>
    <row r="169" spans="1:9">
      <c r="E169" s="4"/>
      <c r="G169" s="4"/>
    </row>
    <row r="170" spans="1:9">
      <c r="A170"/>
      <c r="C170" s="4"/>
    </row>
    <row r="171" spans="1:9">
      <c r="A171"/>
      <c r="C171" s="4"/>
    </row>
    <row r="172" spans="1:9">
      <c r="A172"/>
      <c r="C172" s="4"/>
    </row>
    <row r="173" spans="1:9">
      <c r="A173"/>
      <c r="C173" s="3"/>
    </row>
    <row r="174" spans="1:9">
      <c r="A174"/>
      <c r="C174" s="3"/>
    </row>
    <row r="175" spans="1:9">
      <c r="A175"/>
      <c r="C175" s="3"/>
    </row>
    <row r="176" spans="1:9">
      <c r="A176"/>
      <c r="C176" s="3"/>
    </row>
    <row r="177" spans="1:7">
      <c r="A177"/>
      <c r="C177" s="3"/>
    </row>
    <row r="178" spans="1:7">
      <c r="A178"/>
    </row>
    <row r="179" spans="1:7">
      <c r="A179"/>
    </row>
    <row r="180" spans="1:7">
      <c r="A180"/>
    </row>
    <row r="181" spans="1:7">
      <c r="A181"/>
    </row>
    <row r="182" spans="1:7">
      <c r="A182"/>
      <c r="G182" s="4"/>
    </row>
    <row r="183" spans="1:7">
      <c r="A183"/>
    </row>
    <row r="184" spans="1:7">
      <c r="A184"/>
    </row>
    <row r="185" spans="1:7">
      <c r="A185"/>
    </row>
    <row r="186" spans="1:7">
      <c r="A186"/>
    </row>
    <row r="187" spans="1:7">
      <c r="A187"/>
    </row>
    <row r="188" spans="1:7">
      <c r="A188"/>
    </row>
    <row r="189" spans="1:7">
      <c r="A189"/>
    </row>
    <row r="190" spans="1:7">
      <c r="A190"/>
    </row>
    <row r="191" spans="1:7">
      <c r="A191"/>
    </row>
    <row r="192" spans="1:7">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s="16" t="s">
        <v>128</v>
      </c>
    </row>
    <row r="276" spans="1:8">
      <c r="A276"/>
    </row>
    <row r="277" spans="1:8">
      <c r="A277"/>
    </row>
    <row r="278" spans="1:8" s="24" customFormat="1" ht="10.5">
      <c r="A278" s="24" t="s">
        <v>27</v>
      </c>
      <c r="B278" s="265"/>
      <c r="C278" s="27"/>
      <c r="D278" s="27"/>
      <c r="E278" s="26"/>
      <c r="F278" s="24" t="s">
        <v>27</v>
      </c>
      <c r="G278" s="264" t="s">
        <v>28</v>
      </c>
    </row>
    <row r="279" spans="1:8">
      <c r="A279"/>
      <c r="B279" s="15"/>
      <c r="C279" s="9"/>
      <c r="D279" s="9"/>
      <c r="F279"/>
      <c r="G279" s="13"/>
      <c r="H279"/>
    </row>
    <row r="280" spans="1:8">
      <c r="A280" s="87" t="s">
        <v>123</v>
      </c>
      <c r="B280" s="25"/>
      <c r="C280" s="26"/>
      <c r="D280" s="256"/>
      <c r="F280" s="86" t="s">
        <v>124</v>
      </c>
      <c r="G280" s="13"/>
      <c r="H280"/>
    </row>
    <row r="281" spans="1:8">
      <c r="A281" s="95" t="s">
        <v>287</v>
      </c>
      <c r="B281" s="413">
        <v>5480</v>
      </c>
      <c r="C281" s="26"/>
      <c r="D281" s="27" t="s">
        <v>29</v>
      </c>
      <c r="F281" s="24" t="s">
        <v>188</v>
      </c>
      <c r="G281" s="28">
        <v>75</v>
      </c>
      <c r="H281"/>
    </row>
    <row r="282" spans="1:8">
      <c r="A282" s="95" t="s">
        <v>288</v>
      </c>
      <c r="B282" s="413">
        <v>3099</v>
      </c>
      <c r="C282" s="26"/>
      <c r="D282" s="27" t="s">
        <v>29</v>
      </c>
      <c r="F282" s="24" t="s">
        <v>183</v>
      </c>
      <c r="G282" s="28">
        <v>99</v>
      </c>
      <c r="H282"/>
    </row>
    <row r="283" spans="1:8">
      <c r="A283" s="95" t="s">
        <v>289</v>
      </c>
      <c r="B283" s="413">
        <v>12896</v>
      </c>
      <c r="C283" s="26"/>
      <c r="D283" s="27" t="s">
        <v>29</v>
      </c>
      <c r="F283" s="24" t="s">
        <v>184</v>
      </c>
      <c r="G283" s="28">
        <v>119</v>
      </c>
      <c r="H283"/>
    </row>
    <row r="284" spans="1:8">
      <c r="A284" s="95" t="s">
        <v>290</v>
      </c>
      <c r="B284" s="413">
        <v>3735</v>
      </c>
      <c r="C284" s="26"/>
      <c r="D284" s="27" t="s">
        <v>29</v>
      </c>
      <c r="F284" s="24" t="s">
        <v>185</v>
      </c>
      <c r="G284" s="28">
        <v>140</v>
      </c>
      <c r="H284"/>
    </row>
    <row r="285" spans="1:8">
      <c r="A285" s="95" t="s">
        <v>291</v>
      </c>
      <c r="B285" s="413">
        <v>7515</v>
      </c>
      <c r="C285" s="26"/>
      <c r="D285" s="27" t="s">
        <v>29</v>
      </c>
      <c r="F285" s="24" t="s">
        <v>186</v>
      </c>
      <c r="G285" s="28">
        <v>157</v>
      </c>
      <c r="H285"/>
    </row>
    <row r="286" spans="1:8">
      <c r="A286" s="95" t="s">
        <v>292</v>
      </c>
      <c r="B286" s="413">
        <v>4945</v>
      </c>
      <c r="C286" s="26"/>
      <c r="D286" s="27" t="s">
        <v>29</v>
      </c>
      <c r="F286" s="24" t="s">
        <v>187</v>
      </c>
      <c r="G286" s="28">
        <v>180</v>
      </c>
      <c r="H286"/>
    </row>
    <row r="287" spans="1:8">
      <c r="A287" s="95" t="s">
        <v>293</v>
      </c>
      <c r="B287" s="413">
        <v>6876</v>
      </c>
      <c r="C287" s="26"/>
      <c r="D287" s="27" t="s">
        <v>29</v>
      </c>
      <c r="F287" s="24" t="s">
        <v>167</v>
      </c>
      <c r="G287" s="28">
        <v>200</v>
      </c>
      <c r="H287"/>
    </row>
    <row r="288" spans="1:8">
      <c r="A288" s="95" t="s">
        <v>294</v>
      </c>
      <c r="B288" s="413">
        <v>2716</v>
      </c>
      <c r="C288" s="26"/>
      <c r="D288" s="27" t="s">
        <v>29</v>
      </c>
      <c r="F288" s="24" t="s">
        <v>168</v>
      </c>
      <c r="G288" s="28">
        <v>207</v>
      </c>
      <c r="H288"/>
    </row>
    <row r="289" spans="1:8">
      <c r="A289" s="95" t="s">
        <v>295</v>
      </c>
      <c r="B289" s="413">
        <v>1277</v>
      </c>
      <c r="C289" s="26"/>
      <c r="D289" s="27" t="s">
        <v>29</v>
      </c>
      <c r="F289" s="24" t="s">
        <v>169</v>
      </c>
      <c r="G289" s="28">
        <v>225</v>
      </c>
      <c r="H289"/>
    </row>
    <row r="290" spans="1:8">
      <c r="A290" s="95" t="s">
        <v>296</v>
      </c>
      <c r="B290" s="413">
        <v>8105</v>
      </c>
      <c r="C290" s="26"/>
      <c r="D290" s="27" t="s">
        <v>29</v>
      </c>
      <c r="F290" s="24" t="s">
        <v>170</v>
      </c>
      <c r="G290" s="28">
        <v>234</v>
      </c>
      <c r="H290"/>
    </row>
    <row r="291" spans="1:8">
      <c r="A291" s="95" t="s">
        <v>297</v>
      </c>
      <c r="B291" s="413">
        <v>8799</v>
      </c>
      <c r="C291" s="26"/>
      <c r="D291" s="27" t="s">
        <v>29</v>
      </c>
      <c r="F291" s="24" t="s">
        <v>68</v>
      </c>
      <c r="G291" s="28">
        <v>29</v>
      </c>
      <c r="H291"/>
    </row>
    <row r="292" spans="1:8">
      <c r="A292" s="95" t="s">
        <v>298</v>
      </c>
      <c r="B292" s="413">
        <v>4158</v>
      </c>
      <c r="C292" s="26"/>
      <c r="D292" s="27" t="s">
        <v>29</v>
      </c>
      <c r="F292" s="24" t="s">
        <v>69</v>
      </c>
      <c r="G292" s="28">
        <v>127</v>
      </c>
      <c r="H292"/>
    </row>
    <row r="293" spans="1:8">
      <c r="A293" s="95" t="s">
        <v>299</v>
      </c>
      <c r="B293" s="413">
        <v>7644</v>
      </c>
      <c r="C293" s="26"/>
      <c r="D293" s="27" t="s">
        <v>29</v>
      </c>
      <c r="F293" s="24" t="s">
        <v>70</v>
      </c>
      <c r="G293" s="28">
        <v>116</v>
      </c>
      <c r="H293"/>
    </row>
    <row r="294" spans="1:8">
      <c r="A294" s="95" t="s">
        <v>300</v>
      </c>
      <c r="B294" s="413">
        <v>8786</v>
      </c>
      <c r="C294" s="26"/>
      <c r="D294" s="27" t="s">
        <v>29</v>
      </c>
      <c r="F294" s="24" t="s">
        <v>71</v>
      </c>
      <c r="G294" s="28">
        <v>110</v>
      </c>
      <c r="H294"/>
    </row>
    <row r="295" spans="1:8">
      <c r="A295" s="95" t="s">
        <v>301</v>
      </c>
      <c r="B295" s="413">
        <v>2833</v>
      </c>
      <c r="C295" s="26"/>
      <c r="D295" s="27" t="s">
        <v>29</v>
      </c>
      <c r="F295" s="24" t="s">
        <v>30</v>
      </c>
      <c r="G295" s="28">
        <v>32</v>
      </c>
      <c r="H295"/>
    </row>
    <row r="296" spans="1:8">
      <c r="A296" s="95" t="s">
        <v>302</v>
      </c>
      <c r="B296" s="413">
        <v>1920</v>
      </c>
      <c r="C296" s="26"/>
      <c r="D296" s="27" t="s">
        <v>29</v>
      </c>
      <c r="F296" s="24" t="s">
        <v>11</v>
      </c>
      <c r="G296" s="28">
        <v>47</v>
      </c>
      <c r="H296"/>
    </row>
    <row r="297" spans="1:8">
      <c r="A297" s="95" t="s">
        <v>303</v>
      </c>
      <c r="B297" s="413">
        <v>917</v>
      </c>
      <c r="C297" s="26"/>
      <c r="D297" s="27" t="s">
        <v>29</v>
      </c>
      <c r="F297" s="24" t="s">
        <v>32</v>
      </c>
      <c r="G297" s="28">
        <v>50</v>
      </c>
      <c r="H297"/>
    </row>
    <row r="298" spans="1:8">
      <c r="A298" s="24" t="s">
        <v>246</v>
      </c>
      <c r="B298" s="28">
        <v>28483</v>
      </c>
      <c r="D298" s="27" t="s">
        <v>29</v>
      </c>
      <c r="F298" s="24" t="s">
        <v>12</v>
      </c>
      <c r="G298" s="28">
        <v>63</v>
      </c>
      <c r="H298"/>
    </row>
    <row r="299" spans="1:8">
      <c r="A299" s="24" t="s">
        <v>249</v>
      </c>
      <c r="B299" s="28">
        <v>46261</v>
      </c>
      <c r="D299" s="27" t="s">
        <v>29</v>
      </c>
      <c r="F299" s="24" t="s">
        <v>33</v>
      </c>
      <c r="G299" s="28">
        <v>76</v>
      </c>
      <c r="H299"/>
    </row>
    <row r="300" spans="1:8">
      <c r="A300" s="24" t="s">
        <v>248</v>
      </c>
      <c r="B300" s="28">
        <v>34086</v>
      </c>
      <c r="D300" s="27" t="s">
        <v>29</v>
      </c>
      <c r="F300" s="24" t="s">
        <v>14</v>
      </c>
      <c r="G300" s="28">
        <v>87</v>
      </c>
      <c r="H300"/>
    </row>
    <row r="301" spans="1:8">
      <c r="A301" s="24" t="s">
        <v>146</v>
      </c>
      <c r="B301" s="29">
        <v>11427</v>
      </c>
      <c r="D301" s="27" t="s">
        <v>29</v>
      </c>
      <c r="F301" s="24" t="s">
        <v>34</v>
      </c>
      <c r="G301" s="28">
        <v>98</v>
      </c>
      <c r="H301"/>
    </row>
    <row r="302" spans="1:8">
      <c r="A302" s="24" t="s">
        <v>147</v>
      </c>
      <c r="B302" s="28">
        <v>24186</v>
      </c>
      <c r="D302" s="27" t="s">
        <v>29</v>
      </c>
      <c r="F302" s="24" t="s">
        <v>35</v>
      </c>
      <c r="G302" s="28">
        <v>108</v>
      </c>
      <c r="H302"/>
    </row>
    <row r="303" spans="1:8">
      <c r="A303" s="24" t="s">
        <v>148</v>
      </c>
      <c r="B303" s="28">
        <v>10219</v>
      </c>
      <c r="D303" s="27" t="s">
        <v>29</v>
      </c>
      <c r="F303" s="24" t="s">
        <v>36</v>
      </c>
      <c r="G303" s="28">
        <v>123</v>
      </c>
      <c r="H303"/>
    </row>
    <row r="304" spans="1:8">
      <c r="A304" s="24" t="s">
        <v>149</v>
      </c>
      <c r="B304" s="28">
        <v>17675</v>
      </c>
      <c r="D304" s="27" t="s">
        <v>29</v>
      </c>
      <c r="F304" s="24" t="s">
        <v>72</v>
      </c>
      <c r="G304" s="28">
        <v>163</v>
      </c>
      <c r="H304"/>
    </row>
    <row r="305" spans="1:8">
      <c r="A305" s="24" t="s">
        <v>150</v>
      </c>
      <c r="B305" s="28">
        <v>10296</v>
      </c>
      <c r="D305" s="27" t="s">
        <v>29</v>
      </c>
      <c r="F305" s="24" t="s">
        <v>42</v>
      </c>
      <c r="G305" s="28">
        <v>31</v>
      </c>
      <c r="H305"/>
    </row>
    <row r="306" spans="1:8">
      <c r="A306" s="24" t="s">
        <v>151</v>
      </c>
      <c r="B306" s="28">
        <v>8428</v>
      </c>
      <c r="D306" s="27" t="s">
        <v>29</v>
      </c>
      <c r="F306" s="24" t="s">
        <v>43</v>
      </c>
      <c r="G306" s="28">
        <v>34</v>
      </c>
      <c r="H306"/>
    </row>
    <row r="307" spans="1:8">
      <c r="A307" s="24" t="s">
        <v>152</v>
      </c>
      <c r="B307" s="28">
        <v>7669</v>
      </c>
      <c r="D307" s="27" t="s">
        <v>29</v>
      </c>
      <c r="F307" s="24" t="s">
        <v>44</v>
      </c>
      <c r="G307" s="28">
        <v>40</v>
      </c>
      <c r="H307"/>
    </row>
    <row r="308" spans="1:8">
      <c r="A308" s="24" t="s">
        <v>153</v>
      </c>
      <c r="B308" s="28">
        <v>8035</v>
      </c>
      <c r="D308" s="27" t="s">
        <v>29</v>
      </c>
      <c r="F308" s="24" t="s">
        <v>45</v>
      </c>
      <c r="G308" s="28">
        <v>44</v>
      </c>
      <c r="H308"/>
    </row>
    <row r="309" spans="1:8">
      <c r="A309" s="24" t="s">
        <v>247</v>
      </c>
      <c r="B309" s="28">
        <v>20832</v>
      </c>
      <c r="D309" s="27" t="s">
        <v>29</v>
      </c>
      <c r="F309" s="24" t="s">
        <v>46</v>
      </c>
      <c r="G309" s="28">
        <v>48</v>
      </c>
      <c r="H309"/>
    </row>
    <row r="310" spans="1:8">
      <c r="A310" s="24" t="s">
        <v>154</v>
      </c>
      <c r="B310" s="28">
        <v>11982</v>
      </c>
      <c r="D310" s="27" t="s">
        <v>29</v>
      </c>
      <c r="F310" s="24" t="s">
        <v>47</v>
      </c>
      <c r="G310" s="28">
        <v>56</v>
      </c>
      <c r="H310"/>
    </row>
    <row r="311" spans="1:8">
      <c r="A311" s="24" t="s">
        <v>155</v>
      </c>
      <c r="B311" s="28">
        <v>4964</v>
      </c>
      <c r="D311" s="27" t="s">
        <v>29</v>
      </c>
      <c r="F311" s="24" t="s">
        <v>48</v>
      </c>
      <c r="G311" s="28">
        <v>61</v>
      </c>
      <c r="H311"/>
    </row>
    <row r="312" spans="1:8">
      <c r="A312" s="24" t="s">
        <v>156</v>
      </c>
      <c r="B312" s="28">
        <v>13264</v>
      </c>
      <c r="D312" s="27" t="s">
        <v>29</v>
      </c>
      <c r="F312" s="24" t="s">
        <v>37</v>
      </c>
      <c r="G312" s="28">
        <v>65</v>
      </c>
      <c r="H312"/>
    </row>
    <row r="313" spans="1:8">
      <c r="A313" s="24" t="s">
        <v>157</v>
      </c>
      <c r="B313" s="28">
        <v>9584</v>
      </c>
      <c r="D313" s="27" t="s">
        <v>29</v>
      </c>
      <c r="F313" s="24" t="s">
        <v>38</v>
      </c>
      <c r="G313" s="28">
        <v>68</v>
      </c>
      <c r="H313"/>
    </row>
    <row r="314" spans="1:8">
      <c r="A314" s="24" t="s">
        <v>158</v>
      </c>
      <c r="B314" s="28">
        <v>4637</v>
      </c>
      <c r="D314" s="27" t="s">
        <v>29</v>
      </c>
      <c r="F314" s="24" t="s">
        <v>39</v>
      </c>
      <c r="G314" s="28">
        <v>79</v>
      </c>
      <c r="H314"/>
    </row>
    <row r="315" spans="1:8">
      <c r="A315" s="24" t="s">
        <v>159</v>
      </c>
      <c r="B315" s="28">
        <v>6221</v>
      </c>
      <c r="D315" s="27" t="s">
        <v>29</v>
      </c>
      <c r="F315" s="24" t="s">
        <v>13</v>
      </c>
      <c r="G315" s="28">
        <v>95</v>
      </c>
      <c r="H315"/>
    </row>
    <row r="316" spans="1:8">
      <c r="A316" s="24" t="s">
        <v>160</v>
      </c>
      <c r="B316" s="28">
        <v>6383</v>
      </c>
      <c r="D316" s="27" t="s">
        <v>29</v>
      </c>
      <c r="F316" s="24" t="s">
        <v>40</v>
      </c>
      <c r="G316" s="28">
        <v>111</v>
      </c>
      <c r="H316"/>
    </row>
    <row r="317" spans="1:8">
      <c r="A317" s="24" t="s">
        <v>161</v>
      </c>
      <c r="B317" s="28">
        <v>8727</v>
      </c>
      <c r="D317" s="27" t="s">
        <v>29</v>
      </c>
      <c r="F317" s="24" t="s">
        <v>41</v>
      </c>
      <c r="G317" s="28">
        <v>128</v>
      </c>
      <c r="H317"/>
    </row>
    <row r="318" spans="1:8">
      <c r="A318" s="24" t="s">
        <v>162</v>
      </c>
      <c r="B318" s="28">
        <v>11179</v>
      </c>
      <c r="D318" s="27" t="s">
        <v>29</v>
      </c>
      <c r="F318" s="24" t="s">
        <v>171</v>
      </c>
      <c r="G318" s="28">
        <v>156</v>
      </c>
      <c r="H318"/>
    </row>
    <row r="319" spans="1:8">
      <c r="A319" s="24" t="s">
        <v>163</v>
      </c>
      <c r="B319" s="28">
        <v>8840</v>
      </c>
      <c r="D319" s="27" t="s">
        <v>29</v>
      </c>
      <c r="F319" s="24" t="s">
        <v>234</v>
      </c>
      <c r="G319" s="28">
        <v>147</v>
      </c>
      <c r="H319"/>
    </row>
    <row r="320" spans="1:8">
      <c r="A320" s="24"/>
      <c r="B320" s="28"/>
      <c r="D320" s="27"/>
      <c r="F320" s="24" t="s">
        <v>235</v>
      </c>
      <c r="G320" s="28">
        <v>108</v>
      </c>
      <c r="H320"/>
    </row>
    <row r="321" spans="1:8">
      <c r="A321" s="86" t="s">
        <v>125</v>
      </c>
      <c r="B321" s="28"/>
      <c r="D321" s="27" t="s">
        <v>29</v>
      </c>
      <c r="F321" s="24" t="s">
        <v>73</v>
      </c>
      <c r="G321" s="30">
        <v>34</v>
      </c>
      <c r="H321"/>
    </row>
    <row r="322" spans="1:8">
      <c r="A322" s="95" t="s">
        <v>245</v>
      </c>
      <c r="B322" s="28">
        <v>12515</v>
      </c>
      <c r="D322" s="27" t="s">
        <v>29</v>
      </c>
      <c r="F322" s="26" t="s">
        <v>74</v>
      </c>
      <c r="G322" s="31">
        <v>37</v>
      </c>
      <c r="H322"/>
    </row>
    <row r="323" spans="1:8">
      <c r="A323" s="24" t="s">
        <v>242</v>
      </c>
      <c r="B323" s="33">
        <v>23206</v>
      </c>
      <c r="D323" s="27" t="s">
        <v>29</v>
      </c>
      <c r="F323" s="26" t="s">
        <v>75</v>
      </c>
      <c r="G323" s="31">
        <v>39</v>
      </c>
      <c r="H323"/>
    </row>
    <row r="324" spans="1:8">
      <c r="A324" s="24" t="s">
        <v>135</v>
      </c>
      <c r="B324" s="28">
        <v>17217</v>
      </c>
      <c r="D324" s="27" t="s">
        <v>29</v>
      </c>
      <c r="F324" s="26" t="s">
        <v>76</v>
      </c>
      <c r="G324" s="31">
        <v>42</v>
      </c>
      <c r="H324"/>
    </row>
    <row r="325" spans="1:8">
      <c r="A325" s="24" t="s">
        <v>243</v>
      </c>
      <c r="B325" s="28">
        <v>15853</v>
      </c>
      <c r="D325" s="27" t="s">
        <v>29</v>
      </c>
      <c r="F325" s="26" t="s">
        <v>77</v>
      </c>
      <c r="G325" s="31">
        <v>45</v>
      </c>
      <c r="H325"/>
    </row>
    <row r="326" spans="1:8">
      <c r="A326" s="24" t="s">
        <v>244</v>
      </c>
      <c r="B326" s="28">
        <v>11019</v>
      </c>
      <c r="D326" s="27" t="s">
        <v>29</v>
      </c>
      <c r="F326" s="26" t="s">
        <v>78</v>
      </c>
      <c r="G326" s="31">
        <v>47</v>
      </c>
      <c r="H326"/>
    </row>
    <row r="327" spans="1:8">
      <c r="A327" s="24"/>
      <c r="B327" s="28"/>
      <c r="C327" s="9"/>
      <c r="D327" s="27" t="s">
        <v>29</v>
      </c>
      <c r="F327" s="26" t="s">
        <v>79</v>
      </c>
      <c r="G327" s="31">
        <v>50</v>
      </c>
      <c r="H327"/>
    </row>
    <row r="328" spans="1:8">
      <c r="A328" s="24"/>
      <c r="B328" s="29"/>
      <c r="C328" s="9"/>
      <c r="D328" s="9"/>
      <c r="F328" s="26" t="s">
        <v>80</v>
      </c>
      <c r="G328" s="31">
        <v>52</v>
      </c>
      <c r="H328"/>
    </row>
    <row r="329" spans="1:8">
      <c r="A329" s="86" t="s">
        <v>126</v>
      </c>
      <c r="B329" s="28"/>
      <c r="C329" s="9"/>
      <c r="D329" s="9"/>
      <c r="F329" s="26" t="s">
        <v>81</v>
      </c>
      <c r="G329" s="31">
        <v>54</v>
      </c>
      <c r="H329"/>
    </row>
    <row r="330" spans="1:8">
      <c r="A330" s="95" t="s">
        <v>315</v>
      </c>
      <c r="B330" s="28">
        <v>136</v>
      </c>
      <c r="C330" s="9"/>
      <c r="D330" s="9" t="s">
        <v>7</v>
      </c>
      <c r="F330" s="26" t="s">
        <v>82</v>
      </c>
      <c r="G330" s="31">
        <v>57</v>
      </c>
      <c r="H330"/>
    </row>
    <row r="331" spans="1:8">
      <c r="A331" s="95" t="s">
        <v>316</v>
      </c>
      <c r="B331" s="28">
        <v>149</v>
      </c>
      <c r="C331" s="9"/>
      <c r="D331" s="9" t="s">
        <v>7</v>
      </c>
      <c r="F331" s="26" t="s">
        <v>83</v>
      </c>
      <c r="G331" s="31">
        <v>59</v>
      </c>
      <c r="H331"/>
    </row>
    <row r="332" spans="1:8">
      <c r="A332" s="95" t="s">
        <v>317</v>
      </c>
      <c r="B332" s="28">
        <v>371</v>
      </c>
      <c r="C332" s="9"/>
      <c r="D332" s="9" t="s">
        <v>7</v>
      </c>
      <c r="F332" s="26" t="s">
        <v>85</v>
      </c>
      <c r="G332" s="31">
        <v>61</v>
      </c>
      <c r="H332"/>
    </row>
    <row r="333" spans="1:8">
      <c r="A333" s="95" t="s">
        <v>318</v>
      </c>
      <c r="B333" s="28">
        <v>259</v>
      </c>
      <c r="C333" s="9"/>
      <c r="D333" s="9" t="s">
        <v>7</v>
      </c>
      <c r="F333" s="26" t="s">
        <v>86</v>
      </c>
      <c r="G333" s="31">
        <v>63</v>
      </c>
      <c r="H333"/>
    </row>
    <row r="334" spans="1:8">
      <c r="A334" s="95" t="s">
        <v>319</v>
      </c>
      <c r="B334" s="28">
        <v>296</v>
      </c>
      <c r="C334" s="9"/>
      <c r="D334" s="9" t="s">
        <v>7</v>
      </c>
      <c r="F334" s="26" t="s">
        <v>87</v>
      </c>
      <c r="G334" s="31">
        <v>65</v>
      </c>
      <c r="H334"/>
    </row>
    <row r="335" spans="1:8">
      <c r="A335" s="95" t="s">
        <v>320</v>
      </c>
      <c r="B335" s="28">
        <v>150</v>
      </c>
      <c r="C335" s="9"/>
      <c r="D335" s="9" t="s">
        <v>7</v>
      </c>
      <c r="F335" s="26" t="s">
        <v>309</v>
      </c>
      <c r="G335" s="31">
        <v>0</v>
      </c>
      <c r="H335"/>
    </row>
    <row r="336" spans="1:8">
      <c r="A336" s="95" t="s">
        <v>239</v>
      </c>
      <c r="B336" s="28">
        <v>288</v>
      </c>
      <c r="C336" s="9"/>
      <c r="D336" s="9" t="s">
        <v>7</v>
      </c>
      <c r="F336"/>
      <c r="G336"/>
      <c r="H336"/>
    </row>
    <row r="337" spans="1:8">
      <c r="A337" s="95" t="s">
        <v>305</v>
      </c>
      <c r="B337" s="28">
        <v>79</v>
      </c>
      <c r="C337" s="9"/>
      <c r="D337" s="9" t="s">
        <v>7</v>
      </c>
      <c r="H337"/>
    </row>
    <row r="338" spans="1:8">
      <c r="A338" s="95" t="s">
        <v>136</v>
      </c>
      <c r="B338" s="28">
        <v>48</v>
      </c>
      <c r="C338" s="9"/>
      <c r="D338" s="9" t="s">
        <v>7</v>
      </c>
      <c r="H338"/>
    </row>
    <row r="339" spans="1:8">
      <c r="A339" s="95" t="s">
        <v>90</v>
      </c>
      <c r="B339" s="28">
        <v>81</v>
      </c>
      <c r="C339" s="9"/>
      <c r="D339" s="9" t="s">
        <v>7</v>
      </c>
      <c r="H339"/>
    </row>
    <row r="340" spans="1:8">
      <c r="A340" s="95" t="s">
        <v>88</v>
      </c>
      <c r="B340" s="28">
        <v>38</v>
      </c>
      <c r="C340" s="9"/>
      <c r="D340" s="9" t="s">
        <v>7</v>
      </c>
      <c r="H340"/>
    </row>
    <row r="341" spans="1:8">
      <c r="A341" s="95" t="s">
        <v>321</v>
      </c>
      <c r="B341" s="28">
        <v>25</v>
      </c>
      <c r="C341" s="9"/>
      <c r="D341" s="9" t="s">
        <v>7</v>
      </c>
      <c r="H341"/>
    </row>
    <row r="342" spans="1:8">
      <c r="A342" s="95" t="s">
        <v>322</v>
      </c>
      <c r="B342" s="28">
        <v>88</v>
      </c>
      <c r="C342" s="9"/>
      <c r="D342" s="9" t="s">
        <v>7</v>
      </c>
      <c r="H342"/>
    </row>
    <row r="343" spans="1:8">
      <c r="A343" s="95" t="s">
        <v>323</v>
      </c>
      <c r="B343" s="28">
        <v>58</v>
      </c>
      <c r="C343" s="9"/>
      <c r="D343" s="9" t="s">
        <v>7</v>
      </c>
      <c r="H343"/>
    </row>
    <row r="344" spans="1:8">
      <c r="A344" s="95" t="s">
        <v>84</v>
      </c>
      <c r="B344" s="28">
        <v>15</v>
      </c>
      <c r="C344" s="9"/>
      <c r="D344" s="9" t="s">
        <v>7</v>
      </c>
      <c r="H344"/>
    </row>
    <row r="345" spans="1:8">
      <c r="A345" s="95" t="s">
        <v>324</v>
      </c>
      <c r="B345" s="28">
        <v>9</v>
      </c>
      <c r="C345" s="9"/>
      <c r="D345" s="9" t="s">
        <v>7</v>
      </c>
      <c r="H345"/>
    </row>
    <row r="346" spans="1:8">
      <c r="A346" s="95" t="s">
        <v>325</v>
      </c>
      <c r="B346" s="28">
        <v>14</v>
      </c>
      <c r="C346" s="9"/>
      <c r="D346" s="9" t="s">
        <v>7</v>
      </c>
      <c r="H346"/>
    </row>
    <row r="347" spans="1:8">
      <c r="A347" s="95" t="s">
        <v>326</v>
      </c>
      <c r="B347" s="28">
        <v>19</v>
      </c>
      <c r="C347" s="9"/>
      <c r="D347" s="9" t="s">
        <v>7</v>
      </c>
      <c r="H347"/>
    </row>
    <row r="348" spans="1:8">
      <c r="A348" s="95" t="s">
        <v>132</v>
      </c>
      <c r="B348" s="28">
        <v>22</v>
      </c>
      <c r="C348" s="9"/>
      <c r="D348" s="9" t="s">
        <v>7</v>
      </c>
      <c r="H348"/>
    </row>
    <row r="349" spans="1:8">
      <c r="A349" s="95" t="s">
        <v>327</v>
      </c>
      <c r="B349" s="28">
        <v>30</v>
      </c>
      <c r="C349" s="9"/>
      <c r="D349" s="9" t="s">
        <v>7</v>
      </c>
      <c r="H349"/>
    </row>
    <row r="350" spans="1:8">
      <c r="A350" s="95" t="s">
        <v>328</v>
      </c>
      <c r="B350" s="28">
        <v>4</v>
      </c>
      <c r="C350" s="9"/>
      <c r="D350" s="9" t="s">
        <v>7</v>
      </c>
      <c r="H350"/>
    </row>
    <row r="351" spans="1:8">
      <c r="A351" s="95" t="s">
        <v>329</v>
      </c>
      <c r="B351" s="28">
        <v>5</v>
      </c>
      <c r="C351" s="9"/>
      <c r="D351" s="9" t="s">
        <v>7</v>
      </c>
      <c r="H351"/>
    </row>
    <row r="352" spans="1:8">
      <c r="A352" s="95" t="s">
        <v>344</v>
      </c>
      <c r="B352" s="28">
        <v>3</v>
      </c>
      <c r="C352" s="9"/>
      <c r="D352" s="9" t="s">
        <v>7</v>
      </c>
      <c r="H352"/>
    </row>
    <row r="353" spans="1:8">
      <c r="A353" s="24" t="s">
        <v>330</v>
      </c>
      <c r="B353" s="28">
        <v>3</v>
      </c>
      <c r="D353" s="9" t="s">
        <v>7</v>
      </c>
      <c r="H353"/>
    </row>
    <row r="354" spans="1:8">
      <c r="A354" s="24" t="s">
        <v>237</v>
      </c>
      <c r="B354" s="33">
        <v>2</v>
      </c>
      <c r="D354" s="9" t="s">
        <v>7</v>
      </c>
      <c r="H354"/>
    </row>
    <row r="355" spans="1:8">
      <c r="A355" s="24" t="s">
        <v>238</v>
      </c>
      <c r="B355" s="33">
        <v>5</v>
      </c>
      <c r="D355" s="9" t="s">
        <v>7</v>
      </c>
      <c r="H355"/>
    </row>
    <row r="356" spans="1:8">
      <c r="A356" s="24" t="s">
        <v>331</v>
      </c>
      <c r="B356" s="28">
        <v>12</v>
      </c>
      <c r="D356" s="9" t="s">
        <v>7</v>
      </c>
      <c r="H356"/>
    </row>
    <row r="357" spans="1:8">
      <c r="A357" s="24" t="s">
        <v>332</v>
      </c>
      <c r="B357" s="28">
        <v>73</v>
      </c>
      <c r="D357" s="9" t="s">
        <v>7</v>
      </c>
      <c r="H357"/>
    </row>
    <row r="358" spans="1:8">
      <c r="A358" s="24" t="s">
        <v>333</v>
      </c>
      <c r="B358" s="28">
        <v>102</v>
      </c>
      <c r="D358" s="9" t="s">
        <v>7</v>
      </c>
      <c r="H358"/>
    </row>
    <row r="359" spans="1:8">
      <c r="A359" s="24" t="s">
        <v>240</v>
      </c>
      <c r="B359" s="28">
        <v>8</v>
      </c>
      <c r="D359" s="9" t="s">
        <v>7</v>
      </c>
      <c r="H359"/>
    </row>
    <row r="360" spans="1:8">
      <c r="A360" s="24" t="s">
        <v>236</v>
      </c>
      <c r="B360" s="28">
        <v>13</v>
      </c>
      <c r="D360" s="9" t="s">
        <v>7</v>
      </c>
      <c r="H360"/>
    </row>
    <row r="361" spans="1:8">
      <c r="A361" s="24" t="s">
        <v>241</v>
      </c>
      <c r="B361" s="28">
        <v>13</v>
      </c>
      <c r="D361" s="9" t="s">
        <v>7</v>
      </c>
      <c r="H361"/>
    </row>
    <row r="362" spans="1:8">
      <c r="A362" s="24" t="s">
        <v>334</v>
      </c>
      <c r="B362" s="28">
        <v>17</v>
      </c>
      <c r="C362" s="9"/>
      <c r="D362" s="9" t="s">
        <v>7</v>
      </c>
      <c r="H362"/>
    </row>
    <row r="363" spans="1:8">
      <c r="A363" s="24" t="s">
        <v>335</v>
      </c>
      <c r="B363" s="28">
        <v>13</v>
      </c>
      <c r="C363" s="9"/>
      <c r="D363" s="9" t="s">
        <v>7</v>
      </c>
      <c r="H363"/>
    </row>
    <row r="364" spans="1:8">
      <c r="A364" s="24" t="s">
        <v>336</v>
      </c>
      <c r="B364" s="28">
        <v>24</v>
      </c>
      <c r="C364" s="27"/>
      <c r="D364" s="9" t="s">
        <v>7</v>
      </c>
      <c r="H364"/>
    </row>
    <row r="365" spans="1:8">
      <c r="A365" s="24" t="s">
        <v>337</v>
      </c>
      <c r="B365" s="28">
        <v>123</v>
      </c>
      <c r="C365" s="27"/>
      <c r="D365" s="9" t="s">
        <v>7</v>
      </c>
      <c r="H365"/>
    </row>
    <row r="366" spans="1:8">
      <c r="A366" s="24" t="s">
        <v>338</v>
      </c>
      <c r="B366" s="28">
        <v>40</v>
      </c>
      <c r="C366" s="27"/>
      <c r="D366" s="9" t="s">
        <v>7</v>
      </c>
      <c r="H366"/>
    </row>
    <row r="367" spans="1:8">
      <c r="A367" s="24" t="s">
        <v>89</v>
      </c>
      <c r="B367" s="28">
        <v>77</v>
      </c>
      <c r="C367" s="27"/>
      <c r="D367" s="9" t="s">
        <v>7</v>
      </c>
      <c r="H367"/>
    </row>
    <row r="368" spans="1:8">
      <c r="A368" s="24" t="s">
        <v>339</v>
      </c>
      <c r="B368" s="28">
        <v>80</v>
      </c>
      <c r="C368" s="27"/>
      <c r="D368" s="9" t="s">
        <v>7</v>
      </c>
      <c r="H368"/>
    </row>
    <row r="369" spans="1:8">
      <c r="A369" s="24" t="s">
        <v>340</v>
      </c>
      <c r="B369" s="28">
        <v>80</v>
      </c>
      <c r="C369" s="27"/>
      <c r="D369" s="9" t="s">
        <v>7</v>
      </c>
      <c r="H369"/>
    </row>
    <row r="370" spans="1:8">
      <c r="A370" s="24" t="s">
        <v>137</v>
      </c>
      <c r="B370" s="28">
        <v>15</v>
      </c>
      <c r="C370" s="27"/>
      <c r="D370" s="9" t="s">
        <v>7</v>
      </c>
      <c r="H370"/>
    </row>
    <row r="371" spans="1:8">
      <c r="A371" s="24" t="s">
        <v>341</v>
      </c>
      <c r="B371" s="28">
        <v>937</v>
      </c>
      <c r="C371" s="27"/>
      <c r="D371" s="9" t="s">
        <v>62</v>
      </c>
      <c r="H371"/>
    </row>
    <row r="372" spans="1:8">
      <c r="A372" s="24" t="s">
        <v>342</v>
      </c>
      <c r="B372" s="28">
        <v>937</v>
      </c>
      <c r="C372" s="27"/>
      <c r="D372" s="9" t="s">
        <v>62</v>
      </c>
      <c r="H372"/>
    </row>
    <row r="373" spans="1:8">
      <c r="A373" s="24"/>
      <c r="B373" s="28"/>
      <c r="C373" s="27"/>
      <c r="D373" s="9"/>
      <c r="E373"/>
      <c r="H373"/>
    </row>
    <row r="374" spans="1:8">
      <c r="A374" s="400" t="s">
        <v>127</v>
      </c>
      <c r="B374" s="28"/>
      <c r="C374" s="27"/>
      <c r="D374" s="27"/>
      <c r="E374"/>
      <c r="H374"/>
    </row>
    <row r="375" spans="1:8">
      <c r="A375" s="389" t="s">
        <v>252</v>
      </c>
      <c r="B375" s="390">
        <v>0.17399999999999999</v>
      </c>
      <c r="C375" s="401"/>
      <c r="D375" s="392" t="s">
        <v>31</v>
      </c>
      <c r="E375"/>
      <c r="H375"/>
    </row>
    <row r="376" spans="1:8">
      <c r="A376" s="393" t="s">
        <v>253</v>
      </c>
      <c r="B376" s="402"/>
      <c r="C376" s="399">
        <v>8.3699999999999992</v>
      </c>
      <c r="D376" s="396" t="s">
        <v>49</v>
      </c>
      <c r="E376"/>
      <c r="H376"/>
    </row>
    <row r="377" spans="1:8">
      <c r="A377" s="389" t="s">
        <v>254</v>
      </c>
      <c r="B377" s="390">
        <v>0.13100000000000001</v>
      </c>
      <c r="C377" s="398"/>
      <c r="D377" s="392" t="s">
        <v>31</v>
      </c>
      <c r="E377"/>
      <c r="F377"/>
      <c r="G377"/>
      <c r="H377"/>
    </row>
    <row r="378" spans="1:8">
      <c r="A378" s="393" t="s">
        <v>255</v>
      </c>
      <c r="B378" s="394"/>
      <c r="C378" s="399">
        <v>7.06</v>
      </c>
      <c r="D378" s="396" t="s">
        <v>49</v>
      </c>
      <c r="E378"/>
      <c r="F378"/>
      <c r="G378"/>
      <c r="H378"/>
    </row>
    <row r="379" spans="1:8">
      <c r="A379" s="389" t="s">
        <v>256</v>
      </c>
      <c r="B379" s="390">
        <v>0.123</v>
      </c>
      <c r="C379" s="398"/>
      <c r="D379" s="392" t="s">
        <v>31</v>
      </c>
      <c r="E379"/>
      <c r="F379"/>
      <c r="G379"/>
      <c r="H379"/>
    </row>
    <row r="380" spans="1:8">
      <c r="A380" s="393" t="s">
        <v>257</v>
      </c>
      <c r="B380" s="394"/>
      <c r="C380" s="399">
        <v>6.17</v>
      </c>
      <c r="D380" s="396" t="s">
        <v>49</v>
      </c>
      <c r="E380"/>
      <c r="F380"/>
      <c r="G380"/>
      <c r="H380"/>
    </row>
    <row r="381" spans="1:8">
      <c r="A381" s="389" t="s">
        <v>258</v>
      </c>
      <c r="B381" s="390">
        <v>0.27500000000000002</v>
      </c>
      <c r="C381" s="398"/>
      <c r="D381" s="392" t="s">
        <v>31</v>
      </c>
      <c r="E381"/>
      <c r="F381"/>
      <c r="G381"/>
      <c r="H381"/>
    </row>
    <row r="382" spans="1:8">
      <c r="A382" s="393" t="s">
        <v>259</v>
      </c>
      <c r="B382" s="394"/>
      <c r="C382" s="399">
        <v>8.9700000000000006</v>
      </c>
      <c r="D382" s="396" t="s">
        <v>49</v>
      </c>
      <c r="E382"/>
      <c r="F382"/>
      <c r="G382"/>
      <c r="H382"/>
    </row>
    <row r="383" spans="1:8">
      <c r="A383" s="389" t="s">
        <v>277</v>
      </c>
      <c r="B383" s="390">
        <v>0.21099999999999999</v>
      </c>
      <c r="C383" s="397"/>
      <c r="D383" s="392" t="s">
        <v>31</v>
      </c>
      <c r="E383"/>
      <c r="F383"/>
      <c r="G383"/>
      <c r="H383"/>
    </row>
    <row r="384" spans="1:8">
      <c r="A384" s="393" t="s">
        <v>278</v>
      </c>
      <c r="B384" s="394"/>
      <c r="C384" s="395">
        <v>10.27</v>
      </c>
      <c r="D384" s="396" t="s">
        <v>49</v>
      </c>
      <c r="E384"/>
      <c r="F384"/>
      <c r="G384"/>
      <c r="H384"/>
    </row>
    <row r="385" spans="1:10">
      <c r="A385" s="389" t="s">
        <v>283</v>
      </c>
      <c r="B385" s="390">
        <v>0.20699999999999999</v>
      </c>
      <c r="C385" s="391"/>
      <c r="D385" s="392" t="s">
        <v>31</v>
      </c>
      <c r="E385"/>
      <c r="F385"/>
      <c r="G385"/>
      <c r="H385"/>
    </row>
    <row r="386" spans="1:10">
      <c r="A386" s="393" t="s">
        <v>284</v>
      </c>
      <c r="B386" s="394"/>
      <c r="C386" s="395">
        <v>8.6300000000000008</v>
      </c>
      <c r="D386" s="396" t="s">
        <v>49</v>
      </c>
      <c r="E386"/>
      <c r="F386"/>
      <c r="G386"/>
      <c r="H386"/>
    </row>
    <row r="387" spans="1:10">
      <c r="A387" s="389" t="s">
        <v>279</v>
      </c>
      <c r="B387" s="403">
        <v>0.16300000000000001</v>
      </c>
      <c r="C387" s="391"/>
      <c r="D387" s="392" t="s">
        <v>31</v>
      </c>
      <c r="E387"/>
      <c r="F387"/>
      <c r="G387"/>
      <c r="H387"/>
      <c r="J387" s="412"/>
    </row>
    <row r="388" spans="1:10">
      <c r="A388" s="393" t="s">
        <v>280</v>
      </c>
      <c r="B388" s="404"/>
      <c r="C388" s="395">
        <v>8.1300000000000008</v>
      </c>
      <c r="D388" s="396" t="s">
        <v>49</v>
      </c>
      <c r="E388"/>
      <c r="F388"/>
      <c r="G388"/>
      <c r="H388"/>
      <c r="J388" s="412"/>
    </row>
    <row r="389" spans="1:10">
      <c r="A389" s="389" t="s">
        <v>263</v>
      </c>
      <c r="B389" s="403">
        <v>0.31</v>
      </c>
      <c r="C389" s="391"/>
      <c r="D389" s="392" t="s">
        <v>31</v>
      </c>
      <c r="E389"/>
      <c r="F389"/>
      <c r="G389"/>
      <c r="H389"/>
      <c r="J389" s="412"/>
    </row>
    <row r="390" spans="1:10">
      <c r="A390" s="393" t="s">
        <v>264</v>
      </c>
      <c r="B390" s="404"/>
      <c r="C390" s="395">
        <v>9.1999999999999993</v>
      </c>
      <c r="D390" s="396" t="s">
        <v>49</v>
      </c>
      <c r="E390"/>
      <c r="F390"/>
      <c r="G390"/>
      <c r="H390"/>
      <c r="J390" s="412"/>
    </row>
    <row r="391" spans="1:10">
      <c r="A391" s="389" t="s">
        <v>281</v>
      </c>
      <c r="B391" s="403">
        <v>0.26500000000000001</v>
      </c>
      <c r="C391" s="391"/>
      <c r="D391" s="392" t="s">
        <v>31</v>
      </c>
      <c r="E391"/>
      <c r="F391"/>
      <c r="G391"/>
      <c r="H391"/>
      <c r="J391" s="412"/>
    </row>
    <row r="392" spans="1:10">
      <c r="A392" s="393" t="s">
        <v>282</v>
      </c>
      <c r="B392" s="404"/>
      <c r="C392" s="395">
        <v>6.83</v>
      </c>
      <c r="D392" s="396" t="s">
        <v>49</v>
      </c>
      <c r="E392"/>
      <c r="F392"/>
      <c r="G392"/>
      <c r="H392"/>
      <c r="J392" s="412"/>
    </row>
    <row r="393" spans="1:10">
      <c r="A393" s="389" t="s">
        <v>285</v>
      </c>
      <c r="B393" s="403">
        <v>0.249</v>
      </c>
      <c r="C393" s="391"/>
      <c r="D393" s="392" t="s">
        <v>31</v>
      </c>
      <c r="E393"/>
      <c r="F393"/>
      <c r="G393"/>
      <c r="H393"/>
    </row>
    <row r="394" spans="1:10">
      <c r="A394" s="405" t="s">
        <v>286</v>
      </c>
      <c r="B394" s="406"/>
      <c r="C394" s="407">
        <v>8.43</v>
      </c>
      <c r="D394" s="396" t="s">
        <v>49</v>
      </c>
      <c r="E394"/>
      <c r="F394"/>
      <c r="G394"/>
      <c r="H394"/>
    </row>
    <row r="395" spans="1:10">
      <c r="A395" s="389" t="s">
        <v>273</v>
      </c>
      <c r="B395" s="390">
        <v>0.26400000000000001</v>
      </c>
      <c r="C395" s="391"/>
      <c r="D395" s="392" t="s">
        <v>31</v>
      </c>
      <c r="E395"/>
      <c r="F395"/>
      <c r="G395"/>
      <c r="H395"/>
    </row>
    <row r="396" spans="1:10">
      <c r="A396" s="393" t="s">
        <v>274</v>
      </c>
      <c r="B396" s="394"/>
      <c r="C396" s="395">
        <v>6.33</v>
      </c>
      <c r="D396" s="396" t="s">
        <v>49</v>
      </c>
      <c r="E396"/>
      <c r="F396"/>
      <c r="G396"/>
      <c r="H396"/>
    </row>
    <row r="397" spans="1:10">
      <c r="A397" s="408" t="s">
        <v>275</v>
      </c>
      <c r="B397" s="409">
        <v>0.3</v>
      </c>
      <c r="C397" s="410"/>
      <c r="D397" s="392" t="s">
        <v>31</v>
      </c>
      <c r="E397"/>
      <c r="F397"/>
      <c r="G397"/>
      <c r="H397"/>
    </row>
    <row r="398" spans="1:10">
      <c r="A398" s="405" t="s">
        <v>276</v>
      </c>
      <c r="B398" s="406"/>
      <c r="C398" s="407">
        <v>7.6</v>
      </c>
      <c r="D398" s="396" t="s">
        <v>49</v>
      </c>
      <c r="E398"/>
      <c r="F398"/>
      <c r="G398"/>
      <c r="H398"/>
    </row>
    <row r="399" spans="1:10">
      <c r="A399" s="408" t="s">
        <v>271</v>
      </c>
      <c r="B399" s="409">
        <v>0.252</v>
      </c>
      <c r="C399" s="410"/>
      <c r="D399" s="392" t="s">
        <v>31</v>
      </c>
      <c r="E399"/>
      <c r="F399"/>
      <c r="G399"/>
      <c r="H399"/>
    </row>
    <row r="400" spans="1:10">
      <c r="A400" s="405" t="s">
        <v>272</v>
      </c>
      <c r="B400" s="406"/>
      <c r="C400" s="407">
        <v>5.37</v>
      </c>
      <c r="D400" s="396" t="s">
        <v>49</v>
      </c>
      <c r="E400"/>
      <c r="F400"/>
      <c r="G400"/>
      <c r="H400"/>
    </row>
    <row r="401" spans="1:8">
      <c r="A401" s="408" t="s">
        <v>270</v>
      </c>
      <c r="B401" s="409">
        <v>0.248</v>
      </c>
      <c r="C401" s="410"/>
      <c r="D401" s="392" t="s">
        <v>31</v>
      </c>
      <c r="E401"/>
      <c r="F401"/>
      <c r="G401"/>
      <c r="H401"/>
    </row>
    <row r="402" spans="1:8">
      <c r="A402" s="405" t="s">
        <v>269</v>
      </c>
      <c r="B402" s="406"/>
      <c r="C402" s="407">
        <v>5.57</v>
      </c>
      <c r="D402" s="411" t="s">
        <v>49</v>
      </c>
      <c r="E402"/>
      <c r="F402"/>
      <c r="G402"/>
      <c r="H402"/>
    </row>
    <row r="403" spans="1:8">
      <c r="A403" s="408" t="s">
        <v>265</v>
      </c>
      <c r="B403" s="409">
        <v>0.33600000000000002</v>
      </c>
      <c r="C403" s="410"/>
      <c r="D403" s="392" t="s">
        <v>31</v>
      </c>
      <c r="E403"/>
      <c r="F403"/>
      <c r="G403"/>
      <c r="H403"/>
    </row>
    <row r="404" spans="1:8">
      <c r="A404" s="405" t="s">
        <v>266</v>
      </c>
      <c r="B404" s="406"/>
      <c r="C404" s="407">
        <v>7.47</v>
      </c>
      <c r="D404" s="396" t="s">
        <v>49</v>
      </c>
      <c r="E404"/>
      <c r="F404"/>
      <c r="G404"/>
      <c r="H404"/>
    </row>
    <row r="405" spans="1:8">
      <c r="A405" s="408" t="s">
        <v>267</v>
      </c>
      <c r="B405" s="409">
        <v>0.32</v>
      </c>
      <c r="C405" s="410"/>
      <c r="D405" s="392" t="s">
        <v>31</v>
      </c>
      <c r="E405"/>
      <c r="F405"/>
      <c r="G405"/>
      <c r="H405"/>
    </row>
    <row r="406" spans="1:8">
      <c r="A406" s="405" t="s">
        <v>268</v>
      </c>
      <c r="B406" s="406"/>
      <c r="C406" s="407">
        <v>7.73</v>
      </c>
      <c r="D406" s="411" t="s">
        <v>49</v>
      </c>
      <c r="E406"/>
      <c r="F406"/>
      <c r="G406"/>
      <c r="H406"/>
    </row>
    <row r="407" spans="1:8">
      <c r="A407"/>
      <c r="B407"/>
      <c r="C407"/>
      <c r="D407" s="34"/>
      <c r="E407"/>
      <c r="F407"/>
      <c r="G407"/>
      <c r="H407"/>
    </row>
    <row r="408" spans="1:8">
      <c r="A408" s="24"/>
      <c r="B408" s="280"/>
      <c r="C408" s="28"/>
      <c r="D408" s="27"/>
      <c r="H408"/>
    </row>
    <row r="409" spans="1:8">
      <c r="A409" s="24"/>
      <c r="B409" s="280"/>
      <c r="C409" s="28"/>
      <c r="D409" s="27"/>
      <c r="H409"/>
    </row>
    <row r="410" spans="1:8">
      <c r="A410" s="24"/>
      <c r="B410" s="280"/>
      <c r="C410" s="28"/>
      <c r="D410" s="27"/>
      <c r="H410"/>
    </row>
    <row r="411" spans="1:8">
      <c r="A411" s="24"/>
      <c r="B411" s="280"/>
      <c r="C411" s="28"/>
      <c r="D411" s="27"/>
      <c r="H411"/>
    </row>
    <row r="412" spans="1:8">
      <c r="A412" s="24"/>
      <c r="B412" s="280"/>
      <c r="C412" s="32"/>
      <c r="D412" s="27"/>
      <c r="H412"/>
    </row>
    <row r="413" spans="1:8">
      <c r="A413" s="24"/>
      <c r="B413" s="280"/>
      <c r="C413" s="30"/>
      <c r="D413" s="27"/>
      <c r="H413"/>
    </row>
    <row r="414" spans="1:8">
      <c r="A414" s="24"/>
      <c r="B414" s="280"/>
      <c r="C414" s="30"/>
      <c r="D414" s="27"/>
      <c r="H414"/>
    </row>
    <row r="415" spans="1:8">
      <c r="A415" s="24"/>
      <c r="B415" s="280"/>
      <c r="C415" s="30"/>
      <c r="D415" s="27"/>
      <c r="H415"/>
    </row>
    <row r="416" spans="1:8">
      <c r="A416" s="24"/>
      <c r="B416" s="281"/>
      <c r="C416" s="30"/>
      <c r="D416" s="27"/>
      <c r="H416"/>
    </row>
    <row r="417" spans="1:8">
      <c r="A417" s="24"/>
      <c r="B417" s="281"/>
      <c r="C417" s="30"/>
      <c r="D417" s="27"/>
      <c r="H417"/>
    </row>
    <row r="418" spans="1:8">
      <c r="A418" s="24"/>
      <c r="B418" s="281"/>
      <c r="C418" s="30"/>
      <c r="D418" s="27"/>
      <c r="H418"/>
    </row>
    <row r="419" spans="1:8">
      <c r="A419" s="24"/>
      <c r="B419" s="281"/>
      <c r="C419" s="30"/>
      <c r="D419" s="27"/>
      <c r="H419"/>
    </row>
    <row r="420" spans="1:8">
      <c r="A420" s="24"/>
      <c r="B420" s="281"/>
      <c r="C420" s="30"/>
      <c r="D420" s="27"/>
      <c r="H420"/>
    </row>
    <row r="421" spans="1:8">
      <c r="A421" s="24"/>
      <c r="B421" s="281"/>
      <c r="C421" s="30"/>
      <c r="D421" s="27"/>
      <c r="H421"/>
    </row>
    <row r="422" spans="1:8">
      <c r="A422" s="24"/>
      <c r="B422" s="281"/>
      <c r="C422" s="30"/>
      <c r="D422" s="27"/>
      <c r="H422"/>
    </row>
    <row r="423" spans="1:8">
      <c r="A423" s="26"/>
      <c r="B423" s="282"/>
      <c r="C423" s="31"/>
      <c r="D423" s="27"/>
      <c r="H423"/>
    </row>
    <row r="424" spans="1:8">
      <c r="A424" s="26"/>
      <c r="B424" s="282"/>
      <c r="C424" s="31"/>
      <c r="D424" s="27"/>
      <c r="H424"/>
    </row>
    <row r="425" spans="1:8">
      <c r="A425" s="26"/>
      <c r="B425" s="282"/>
      <c r="C425" s="31"/>
      <c r="D425" s="27"/>
      <c r="E425"/>
      <c r="H425"/>
    </row>
    <row r="426" spans="1:8">
      <c r="A426" s="26"/>
      <c r="B426" s="282"/>
      <c r="C426" s="31"/>
      <c r="D426" s="27"/>
      <c r="E426"/>
      <c r="H426"/>
    </row>
    <row r="427" spans="1:8">
      <c r="A427" s="26"/>
      <c r="B427" s="282"/>
      <c r="C427" s="31"/>
      <c r="D427" s="27"/>
      <c r="E427"/>
      <c r="H427"/>
    </row>
    <row r="428" spans="1:8">
      <c r="A428" s="26"/>
      <c r="B428" s="282"/>
      <c r="C428" s="31"/>
      <c r="D428" s="27"/>
      <c r="E428"/>
      <c r="H428"/>
    </row>
    <row r="429" spans="1:8">
      <c r="A429" s="26"/>
      <c r="B429" s="282"/>
      <c r="C429" s="31"/>
      <c r="D429" s="27"/>
      <c r="E429"/>
      <c r="H429"/>
    </row>
    <row r="430" spans="1:8">
      <c r="A430" s="26"/>
      <c r="B430" s="282"/>
      <c r="C430" s="31"/>
      <c r="D430" s="27"/>
    </row>
    <row r="431" spans="1:8">
      <c r="A431" s="26"/>
      <c r="B431" s="282"/>
      <c r="C431" s="31"/>
      <c r="D431" s="27"/>
    </row>
    <row r="432" spans="1:8">
      <c r="A432" s="26"/>
      <c r="B432" s="282"/>
      <c r="C432" s="31"/>
      <c r="D432" s="27"/>
    </row>
    <row r="433" spans="1:4">
      <c r="A433" s="26"/>
      <c r="B433" s="282"/>
      <c r="C433" s="31"/>
      <c r="D433" s="34"/>
    </row>
  </sheetData>
  <dataConsolidate/>
  <mergeCells count="3">
    <mergeCell ref="F1:G1"/>
    <mergeCell ref="G4:I4"/>
    <mergeCell ref="D4:F4"/>
  </mergeCells>
  <phoneticPr fontId="0" type="noConversion"/>
  <dataValidations xWindow="85" yWindow="326" count="6">
    <dataValidation type="list" allowBlank="1" showInputMessage="1" showErrorMessage="1" prompt="click on arrow for a drop down list" sqref="A41:A45">
      <formula1>$A$298:$A$319</formula1>
    </dataValidation>
    <dataValidation type="list" allowBlank="1" showInputMessage="1" showErrorMessage="1" prompt="Click on arrow for a drop down list" sqref="E8:E25">
      <formula1>$F$281:$F$335</formula1>
    </dataValidation>
    <dataValidation type="list" allowBlank="1" showInputMessage="1" showErrorMessage="1" prompt="click on arrow for a drop down list" sqref="A51:A55">
      <formula1>$A$322:$A$326</formula1>
    </dataValidation>
    <dataValidation type="list" allowBlank="1" showInputMessage="1" showErrorMessage="1" sqref="A61:A65">
      <formula1>$A$330:$A$372</formula1>
    </dataValidation>
    <dataValidation type="list" allowBlank="1" showInputMessage="1" showErrorMessage="1" sqref="A78:A83">
      <formula1>$A$375:$A$406</formula1>
    </dataValidation>
    <dataValidation type="list" allowBlank="1" showInputMessage="1" showErrorMessage="1" prompt="click on arrow for a drop down list" sqref="A31:A35">
      <formula1>$A$275:$A$289</formula1>
    </dataValidation>
  </dataValidations>
  <printOptions horizontalCentered="1"/>
  <pageMargins left="0.7" right="0.45" top="0.75" bottom="0.75" header="0.3" footer="0.3"/>
  <pageSetup scale="75" orientation="portrait" horizontalDpi="4294967293" r:id="rId1"/>
  <headerFooter alignWithMargins="0">
    <oddFooter>&amp;C&amp;P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33"/>
  <sheetViews>
    <sheetView showGridLines="0" zoomScaleNormal="100" workbookViewId="0">
      <selection activeCell="I84" sqref="I84"/>
    </sheetView>
  </sheetViews>
  <sheetFormatPr defaultRowHeight="12.75"/>
  <cols>
    <col min="1" max="1" width="24.7109375" style="1" customWidth="1"/>
    <col min="2" max="2" width="12.7109375" style="5" customWidth="1"/>
    <col min="3" max="3" width="6.7109375" style="1" customWidth="1"/>
    <col min="4" max="4" width="9" style="1" customWidth="1"/>
    <col min="5" max="5" width="10.7109375" style="1" customWidth="1"/>
    <col min="6" max="6" width="13" style="1" customWidth="1"/>
    <col min="7" max="7" width="14.7109375" style="1" customWidth="1"/>
    <col min="8" max="8" width="12.7109375" style="1" customWidth="1"/>
    <col min="9" max="9" width="12.7109375" customWidth="1"/>
    <col min="10" max="10" width="14" customWidth="1"/>
  </cols>
  <sheetData>
    <row r="1" spans="1:16" s="1" customFormat="1" ht="22.5" customHeight="1" thickBot="1">
      <c r="A1" s="362" t="s">
        <v>3</v>
      </c>
      <c r="B1" s="363" t="str">
        <f>'Daily Summary'!K2</f>
        <v>S20003</v>
      </c>
      <c r="C1" s="364"/>
      <c r="D1" s="365"/>
      <c r="E1" s="366" t="s">
        <v>51</v>
      </c>
      <c r="F1" s="466" t="str">
        <f>'Daily Summary'!A1</f>
        <v>T/S Kevin McCormack</v>
      </c>
      <c r="G1" s="466"/>
      <c r="H1" s="367"/>
      <c r="I1" s="368"/>
      <c r="J1" s="11"/>
      <c r="K1" s="5"/>
      <c r="L1" s="5"/>
      <c r="M1" s="5"/>
      <c r="N1" s="5"/>
      <c r="O1" s="5"/>
      <c r="P1" s="5"/>
    </row>
    <row r="2" spans="1:16" s="1" customFormat="1" ht="12.75" customHeight="1">
      <c r="A2" s="369"/>
      <c r="B2" s="370"/>
      <c r="C2" s="370"/>
      <c r="D2" s="371"/>
      <c r="E2" s="370"/>
      <c r="F2" s="371"/>
      <c r="G2" s="370"/>
      <c r="H2" s="371"/>
      <c r="I2" s="372"/>
      <c r="J2" s="5"/>
      <c r="K2" s="5"/>
      <c r="L2" s="5"/>
      <c r="M2" s="5"/>
      <c r="N2" s="5"/>
      <c r="O2" s="5"/>
      <c r="P2" s="5"/>
    </row>
    <row r="3" spans="1:16" s="1" customFormat="1" ht="12.75" customHeight="1">
      <c r="A3" s="369"/>
      <c r="B3" s="370"/>
      <c r="C3" s="370"/>
      <c r="D3" s="371"/>
      <c r="E3" s="370"/>
      <c r="F3" s="371"/>
      <c r="G3" s="370"/>
      <c r="H3" s="371"/>
      <c r="I3" s="372"/>
      <c r="J3" s="5"/>
      <c r="K3" s="5"/>
      <c r="L3" s="5"/>
      <c r="M3" s="5"/>
      <c r="N3" s="5"/>
      <c r="O3" s="5"/>
      <c r="P3" s="5"/>
    </row>
    <row r="4" spans="1:16" ht="13.5" thickBot="1">
      <c r="A4" s="373" t="s">
        <v>52</v>
      </c>
      <c r="B4" s="361">
        <f>'day3'!B4+1</f>
        <v>43894</v>
      </c>
      <c r="C4" s="14"/>
      <c r="D4" s="469" t="s">
        <v>262</v>
      </c>
      <c r="E4" s="469"/>
      <c r="F4" s="469"/>
      <c r="G4" s="467"/>
      <c r="H4" s="467"/>
      <c r="I4" s="468"/>
    </row>
    <row r="5" spans="1:16" ht="13.5" thickBot="1">
      <c r="A5" s="374"/>
      <c r="B5" s="371"/>
      <c r="C5" s="375"/>
      <c r="D5" s="370"/>
      <c r="E5" s="371"/>
      <c r="F5" s="371"/>
      <c r="G5" s="376"/>
      <c r="H5" s="370"/>
      <c r="I5" s="377"/>
    </row>
    <row r="6" spans="1:16" s="24" customFormat="1" ht="10.5">
      <c r="A6" s="101"/>
      <c r="B6" s="272" t="s">
        <v>310</v>
      </c>
      <c r="C6" s="272" t="s">
        <v>233</v>
      </c>
      <c r="D6" s="102"/>
      <c r="E6" s="272" t="s">
        <v>4</v>
      </c>
      <c r="F6" s="102"/>
      <c r="G6" s="272" t="s">
        <v>2</v>
      </c>
      <c r="H6" s="272" t="s">
        <v>5</v>
      </c>
      <c r="I6" s="103"/>
    </row>
    <row r="7" spans="1:16" s="24" customFormat="1" ht="11.25" thickBot="1">
      <c r="A7" s="104" t="s">
        <v>53</v>
      </c>
      <c r="B7" s="105" t="s">
        <v>311</v>
      </c>
      <c r="C7" s="105"/>
      <c r="D7" s="105" t="s">
        <v>10</v>
      </c>
      <c r="E7" s="105" t="s">
        <v>1</v>
      </c>
      <c r="F7" s="105" t="s">
        <v>6</v>
      </c>
      <c r="G7" s="105" t="s">
        <v>7</v>
      </c>
      <c r="H7" s="105" t="s">
        <v>8</v>
      </c>
      <c r="I7" s="106" t="s">
        <v>9</v>
      </c>
      <c r="J7" s="107"/>
    </row>
    <row r="8" spans="1:16" s="24" customFormat="1" ht="10.5">
      <c r="A8" s="108" t="s">
        <v>164</v>
      </c>
      <c r="B8" s="420"/>
      <c r="C8" s="109"/>
      <c r="D8" s="110" t="s">
        <v>165</v>
      </c>
      <c r="E8" s="111" t="s">
        <v>13</v>
      </c>
      <c r="F8" s="112" t="s">
        <v>166</v>
      </c>
      <c r="G8" s="113">
        <v>0</v>
      </c>
      <c r="H8" s="114">
        <f>INDEX(rate!$F$4:$G$58,MATCH(E8,rate!$F$4:$F$58,0),2)</f>
        <v>95</v>
      </c>
      <c r="I8" s="115">
        <f t="shared" ref="I8:I25" si="0">(G8*H8)</f>
        <v>0</v>
      </c>
      <c r="J8" s="116"/>
    </row>
    <row r="9" spans="1:16" s="24" customFormat="1" ht="10.5">
      <c r="A9" s="117" t="s">
        <v>164</v>
      </c>
      <c r="B9" s="421"/>
      <c r="C9" s="123"/>
      <c r="D9" s="118" t="s">
        <v>165</v>
      </c>
      <c r="E9" s="119" t="s">
        <v>183</v>
      </c>
      <c r="F9" s="88" t="s">
        <v>166</v>
      </c>
      <c r="G9" s="120">
        <v>0</v>
      </c>
      <c r="H9" s="121">
        <f>INDEX(rate!$F$4:$G$58,MATCH(E9,rate!$F$4:$F$58,0),2)</f>
        <v>99</v>
      </c>
      <c r="I9" s="122">
        <f t="shared" si="0"/>
        <v>0</v>
      </c>
    </row>
    <row r="10" spans="1:16" s="24" customFormat="1" ht="10.5">
      <c r="A10" s="117" t="s">
        <v>164</v>
      </c>
      <c r="B10" s="421"/>
      <c r="C10" s="123"/>
      <c r="D10" s="118" t="s">
        <v>165</v>
      </c>
      <c r="E10" s="119" t="s">
        <v>184</v>
      </c>
      <c r="F10" s="88" t="s">
        <v>166</v>
      </c>
      <c r="G10" s="120">
        <v>0</v>
      </c>
      <c r="H10" s="121">
        <f>INDEX(rate!$F$4:$G$58,MATCH(E10,rate!$F$4:$F$58,0),2)</f>
        <v>119</v>
      </c>
      <c r="I10" s="122">
        <f t="shared" si="0"/>
        <v>0</v>
      </c>
    </row>
    <row r="11" spans="1:16" s="24" customFormat="1" ht="10.5">
      <c r="A11" s="117" t="s">
        <v>164</v>
      </c>
      <c r="B11" s="421"/>
      <c r="C11" s="123"/>
      <c r="D11" s="118" t="s">
        <v>165</v>
      </c>
      <c r="E11" s="119" t="s">
        <v>185</v>
      </c>
      <c r="F11" s="88" t="s">
        <v>166</v>
      </c>
      <c r="G11" s="120">
        <v>0</v>
      </c>
      <c r="H11" s="121">
        <f>INDEX(rate!$F$4:$G$58,MATCH(E11,rate!$F$4:$F$58,0),2)</f>
        <v>140</v>
      </c>
      <c r="I11" s="122">
        <f t="shared" si="0"/>
        <v>0</v>
      </c>
    </row>
    <row r="12" spans="1:16" s="24" customFormat="1" ht="10.5">
      <c r="A12" s="117" t="s">
        <v>164</v>
      </c>
      <c r="B12" s="421"/>
      <c r="C12" s="123"/>
      <c r="D12" s="118" t="s">
        <v>165</v>
      </c>
      <c r="E12" s="119" t="s">
        <v>39</v>
      </c>
      <c r="F12" s="88" t="s">
        <v>166</v>
      </c>
      <c r="G12" s="120">
        <v>0</v>
      </c>
      <c r="H12" s="121">
        <f>INDEX(rate!$F$4:$G$58,MATCH(E12,rate!$F$4:$F$58,0),2)</f>
        <v>79</v>
      </c>
      <c r="I12" s="122">
        <f t="shared" si="0"/>
        <v>0</v>
      </c>
    </row>
    <row r="13" spans="1:16" s="24" customFormat="1" ht="10.5">
      <c r="A13" s="117" t="s">
        <v>164</v>
      </c>
      <c r="B13" s="421"/>
      <c r="C13" s="123"/>
      <c r="D13" s="118" t="s">
        <v>165</v>
      </c>
      <c r="E13" s="119" t="s">
        <v>187</v>
      </c>
      <c r="F13" s="88" t="s">
        <v>166</v>
      </c>
      <c r="G13" s="120">
        <v>0</v>
      </c>
      <c r="H13" s="121">
        <f>INDEX(rate!$F$4:$G$58,MATCH(E13,rate!$F$4:$F$58,0),2)</f>
        <v>180</v>
      </c>
      <c r="I13" s="122">
        <f t="shared" si="0"/>
        <v>0</v>
      </c>
    </row>
    <row r="14" spans="1:16" s="24" customFormat="1" ht="10.5">
      <c r="A14" s="117" t="s">
        <v>164</v>
      </c>
      <c r="B14" s="421"/>
      <c r="C14" s="123"/>
      <c r="D14" s="118" t="s">
        <v>165</v>
      </c>
      <c r="E14" s="119" t="s">
        <v>69</v>
      </c>
      <c r="F14" s="88" t="s">
        <v>166</v>
      </c>
      <c r="G14" s="120">
        <v>0</v>
      </c>
      <c r="H14" s="121">
        <f>INDEX(rate!$F$4:$G$58,MATCH(E14,rate!$F$4:$F$58,0),2)</f>
        <v>127</v>
      </c>
      <c r="I14" s="122">
        <f t="shared" si="0"/>
        <v>0</v>
      </c>
    </row>
    <row r="15" spans="1:16" s="24" customFormat="1" ht="10.5">
      <c r="A15" s="117" t="s">
        <v>164</v>
      </c>
      <c r="B15" s="421"/>
      <c r="C15" s="123"/>
      <c r="D15" s="118" t="s">
        <v>165</v>
      </c>
      <c r="E15" s="119" t="s">
        <v>168</v>
      </c>
      <c r="F15" s="88" t="s">
        <v>166</v>
      </c>
      <c r="G15" s="120">
        <v>0</v>
      </c>
      <c r="H15" s="121">
        <f>INDEX(rate!$F$4:$G$58,MATCH(E15,rate!$F$4:$F$58,0),2)</f>
        <v>207</v>
      </c>
      <c r="I15" s="122">
        <f t="shared" si="0"/>
        <v>0</v>
      </c>
    </row>
    <row r="16" spans="1:16" s="24" customFormat="1" ht="10.5">
      <c r="A16" s="117" t="s">
        <v>164</v>
      </c>
      <c r="B16" s="421"/>
      <c r="C16" s="123"/>
      <c r="D16" s="118" t="s">
        <v>165</v>
      </c>
      <c r="E16" s="119" t="s">
        <v>169</v>
      </c>
      <c r="F16" s="88" t="s">
        <v>166</v>
      </c>
      <c r="G16" s="120">
        <v>0</v>
      </c>
      <c r="H16" s="121">
        <f>INDEX(rate!$F$4:$G$58,MATCH(E16,rate!$F$4:$F$58,0),2)</f>
        <v>225</v>
      </c>
      <c r="I16" s="122">
        <f t="shared" si="0"/>
        <v>0</v>
      </c>
    </row>
    <row r="17" spans="1:9" s="24" customFormat="1" ht="10.5">
      <c r="A17" s="117" t="s">
        <v>164</v>
      </c>
      <c r="B17" s="421"/>
      <c r="C17" s="123"/>
      <c r="D17" s="118" t="s">
        <v>165</v>
      </c>
      <c r="E17" s="119" t="s">
        <v>170</v>
      </c>
      <c r="F17" s="88" t="s">
        <v>166</v>
      </c>
      <c r="G17" s="120">
        <v>0</v>
      </c>
      <c r="H17" s="121">
        <f>INDEX(rate!$F$4:$G$58,MATCH(E17,rate!$F$4:$F$58,0),2)</f>
        <v>234</v>
      </c>
      <c r="I17" s="122">
        <f t="shared" si="0"/>
        <v>0</v>
      </c>
    </row>
    <row r="18" spans="1:9" s="24" customFormat="1" ht="10.5">
      <c r="A18" s="117" t="s">
        <v>164</v>
      </c>
      <c r="B18" s="421"/>
      <c r="C18" s="123"/>
      <c r="D18" s="118" t="s">
        <v>165</v>
      </c>
      <c r="E18" s="119" t="s">
        <v>71</v>
      </c>
      <c r="F18" s="88" t="s">
        <v>166</v>
      </c>
      <c r="G18" s="120">
        <v>0</v>
      </c>
      <c r="H18" s="121">
        <f>INDEX(rate!$F$4:$G$58,MATCH(E18,rate!$F$4:$F$58,0),2)</f>
        <v>110</v>
      </c>
      <c r="I18" s="122">
        <f t="shared" si="0"/>
        <v>0</v>
      </c>
    </row>
    <row r="19" spans="1:9" s="24" customFormat="1" ht="10.5">
      <c r="A19" s="117" t="s">
        <v>164</v>
      </c>
      <c r="B19" s="422"/>
      <c r="C19" s="123"/>
      <c r="D19" s="118" t="s">
        <v>165</v>
      </c>
      <c r="E19" s="119" t="s">
        <v>12</v>
      </c>
      <c r="F19" s="88" t="s">
        <v>166</v>
      </c>
      <c r="G19" s="120">
        <v>0</v>
      </c>
      <c r="H19" s="121">
        <f>INDEX(rate!$F$4:$G$58,MATCH(E19,rate!$F$4:$F$58,0),2)</f>
        <v>63</v>
      </c>
      <c r="I19" s="122">
        <f t="shared" si="0"/>
        <v>0</v>
      </c>
    </row>
    <row r="20" spans="1:9" s="24" customFormat="1" ht="10.5">
      <c r="A20" s="117" t="s">
        <v>164</v>
      </c>
      <c r="B20" s="421"/>
      <c r="C20" s="123"/>
      <c r="D20" s="118" t="s">
        <v>165</v>
      </c>
      <c r="E20" s="119" t="s">
        <v>69</v>
      </c>
      <c r="F20" s="88" t="s">
        <v>166</v>
      </c>
      <c r="G20" s="120">
        <v>0</v>
      </c>
      <c r="H20" s="121">
        <f>INDEX(rate!$F$4:$G$58,MATCH(E20,rate!$F$4:$F$58,0),2)</f>
        <v>127</v>
      </c>
      <c r="I20" s="122">
        <f t="shared" si="0"/>
        <v>0</v>
      </c>
    </row>
    <row r="21" spans="1:9" s="24" customFormat="1" ht="10.5">
      <c r="A21" s="117" t="s">
        <v>164</v>
      </c>
      <c r="B21" s="421"/>
      <c r="C21" s="123"/>
      <c r="D21" s="118" t="s">
        <v>165</v>
      </c>
      <c r="E21" s="119" t="s">
        <v>33</v>
      </c>
      <c r="F21" s="88" t="s">
        <v>166</v>
      </c>
      <c r="G21" s="120">
        <v>0</v>
      </c>
      <c r="H21" s="121">
        <f>INDEX(rate!$F$4:$G$58,MATCH(E21,rate!$F$4:$F$58,0),2)</f>
        <v>76</v>
      </c>
      <c r="I21" s="122">
        <f t="shared" si="0"/>
        <v>0</v>
      </c>
    </row>
    <row r="22" spans="1:9" s="24" customFormat="1" ht="10.5">
      <c r="A22" s="117" t="s">
        <v>164</v>
      </c>
      <c r="B22" s="421"/>
      <c r="C22" s="123"/>
      <c r="D22" s="118" t="s">
        <v>165</v>
      </c>
      <c r="E22" s="119" t="s">
        <v>14</v>
      </c>
      <c r="F22" s="88" t="s">
        <v>166</v>
      </c>
      <c r="G22" s="120">
        <v>0</v>
      </c>
      <c r="H22" s="121">
        <f>INDEX(rate!$F$4:$G$58,MATCH(E22,rate!$F$4:$F$58,0),2)</f>
        <v>87</v>
      </c>
      <c r="I22" s="122">
        <f t="shared" si="0"/>
        <v>0</v>
      </c>
    </row>
    <row r="23" spans="1:9" s="24" customFormat="1" ht="10.5">
      <c r="A23" s="117" t="s">
        <v>164</v>
      </c>
      <c r="B23" s="421"/>
      <c r="C23" s="123"/>
      <c r="D23" s="118" t="s">
        <v>165</v>
      </c>
      <c r="E23" s="119" t="s">
        <v>34</v>
      </c>
      <c r="F23" s="88" t="s">
        <v>166</v>
      </c>
      <c r="G23" s="120">
        <v>0</v>
      </c>
      <c r="H23" s="121">
        <f>INDEX(rate!$F$4:$G$58,MATCH(E23,rate!$F$4:$F$58,0),2)</f>
        <v>98</v>
      </c>
      <c r="I23" s="122">
        <f t="shared" si="0"/>
        <v>0</v>
      </c>
    </row>
    <row r="24" spans="1:9" s="24" customFormat="1" ht="10.5">
      <c r="A24" s="117" t="s">
        <v>164</v>
      </c>
      <c r="B24" s="421"/>
      <c r="C24" s="123"/>
      <c r="D24" s="118" t="s">
        <v>165</v>
      </c>
      <c r="E24" s="119" t="s">
        <v>35</v>
      </c>
      <c r="F24" s="88" t="s">
        <v>166</v>
      </c>
      <c r="G24" s="120">
        <v>0</v>
      </c>
      <c r="H24" s="121">
        <f>INDEX(rate!$F$4:$G$58,MATCH(E24,rate!$F$4:$F$58,0),2)</f>
        <v>108</v>
      </c>
      <c r="I24" s="122">
        <f t="shared" si="0"/>
        <v>0</v>
      </c>
    </row>
    <row r="25" spans="1:9" s="24" customFormat="1" ht="10.5">
      <c r="A25" s="117" t="s">
        <v>164</v>
      </c>
      <c r="B25" s="421"/>
      <c r="C25" s="123"/>
      <c r="D25" s="118" t="s">
        <v>165</v>
      </c>
      <c r="E25" s="119" t="s">
        <v>36</v>
      </c>
      <c r="F25" s="88" t="s">
        <v>166</v>
      </c>
      <c r="G25" s="120">
        <v>0</v>
      </c>
      <c r="H25" s="121">
        <f>INDEX(rate!$F$4:$G$58,MATCH(E25,rate!$F$4:$F$58,0),2)</f>
        <v>123</v>
      </c>
      <c r="I25" s="122">
        <f t="shared" si="0"/>
        <v>0</v>
      </c>
    </row>
    <row r="26" spans="1:9" s="24" customFormat="1" ht="11.25" thickBot="1">
      <c r="A26" s="378"/>
      <c r="B26" s="125"/>
      <c r="C26" s="126"/>
      <c r="D26" s="126"/>
      <c r="E26" s="127"/>
      <c r="F26" s="128"/>
      <c r="G26" s="128"/>
      <c r="H26" s="127"/>
      <c r="I26" s="379"/>
    </row>
    <row r="27" spans="1:9" s="24" customFormat="1" ht="12" customHeight="1" thickBot="1">
      <c r="A27" s="380"/>
      <c r="B27" s="125"/>
      <c r="C27" s="129" t="s">
        <v>15</v>
      </c>
      <c r="D27" s="130"/>
      <c r="E27" s="131"/>
      <c r="F27" s="130"/>
      <c r="G27" s="131"/>
      <c r="H27" s="132"/>
      <c r="I27" s="133">
        <f>SUM(I8:I25)</f>
        <v>0</v>
      </c>
    </row>
    <row r="28" spans="1:9" s="24" customFormat="1" ht="11.25" thickBot="1">
      <c r="A28" s="382"/>
      <c r="B28" s="207"/>
      <c r="C28" s="159"/>
      <c r="D28" s="159"/>
      <c r="E28" s="159"/>
      <c r="F28" s="159"/>
      <c r="G28" s="160"/>
      <c r="H28" s="207"/>
      <c r="I28" s="379"/>
    </row>
    <row r="29" spans="1:9" s="24" customFormat="1" ht="10.5">
      <c r="A29" s="134"/>
      <c r="B29" s="135"/>
      <c r="C29" s="267"/>
      <c r="D29" s="136" t="s">
        <v>8</v>
      </c>
      <c r="E29" s="136" t="s">
        <v>16</v>
      </c>
      <c r="F29" s="136" t="s">
        <v>5</v>
      </c>
      <c r="G29" s="249"/>
      <c r="H29" s="138" t="s">
        <v>189</v>
      </c>
      <c r="I29" s="379"/>
    </row>
    <row r="30" spans="1:9" s="24" customFormat="1" ht="11.25" thickBot="1">
      <c r="A30" s="268" t="s">
        <v>173</v>
      </c>
      <c r="B30" s="269"/>
      <c r="C30" s="273" t="s">
        <v>190</v>
      </c>
      <c r="D30" s="266" t="s">
        <v>18</v>
      </c>
      <c r="E30" s="266" t="s">
        <v>7</v>
      </c>
      <c r="F30" s="266" t="s">
        <v>8</v>
      </c>
      <c r="G30" s="250" t="s">
        <v>2</v>
      </c>
      <c r="H30" s="140" t="s">
        <v>191</v>
      </c>
      <c r="I30" s="379"/>
    </row>
    <row r="31" spans="1:9" s="24" customFormat="1" ht="10.5">
      <c r="A31" s="141" t="s">
        <v>287</v>
      </c>
      <c r="B31" s="142"/>
      <c r="C31" s="143"/>
      <c r="D31" s="121" t="str">
        <f>INDEX(rate!$A$4:$D$20,MATCH(A31,rate!$A$4:$A$20,0),4)</f>
        <v>HOURS</v>
      </c>
      <c r="E31" s="144">
        <v>0</v>
      </c>
      <c r="F31" s="145">
        <f>INDEX(rate!$A$4:$D$20,MATCH(A31,rate!$A$4:$A$20,0),2)</f>
        <v>5480</v>
      </c>
      <c r="G31" s="146">
        <f>E31*F31</f>
        <v>0</v>
      </c>
      <c r="H31" s="251"/>
      <c r="I31" s="379"/>
    </row>
    <row r="32" spans="1:9" s="24" customFormat="1" ht="10.5">
      <c r="A32" s="141" t="s">
        <v>288</v>
      </c>
      <c r="B32" s="142"/>
      <c r="C32" s="143"/>
      <c r="D32" s="121" t="str">
        <f>INDEX(rate!$A$4:$D$20,MATCH(A32,rate!$A$4:$A$20,0),4)</f>
        <v>HOURS</v>
      </c>
      <c r="E32" s="144">
        <v>0</v>
      </c>
      <c r="F32" s="145">
        <f>INDEX(rate!$A$4:$D$20,MATCH(A32,rate!$A$4:$A$20,0),2)</f>
        <v>3099</v>
      </c>
      <c r="G32" s="146">
        <f>E32*F32</f>
        <v>0</v>
      </c>
      <c r="H32" s="252"/>
      <c r="I32" s="379"/>
    </row>
    <row r="33" spans="1:9" s="24" customFormat="1" ht="10.5">
      <c r="A33" s="141" t="s">
        <v>290</v>
      </c>
      <c r="B33" s="142"/>
      <c r="C33" s="143"/>
      <c r="D33" s="121" t="str">
        <f>INDEX(rate!$A$4:$D$20,MATCH(A33,rate!$A$4:$A$20,0),4)</f>
        <v>HOURS</v>
      </c>
      <c r="E33" s="144">
        <v>0</v>
      </c>
      <c r="F33" s="145">
        <f>INDEX(rate!$A$4:$D$20,MATCH(A33,rate!$A$4:$A$20,0),2)</f>
        <v>3735</v>
      </c>
      <c r="G33" s="146">
        <f>E33*F33</f>
        <v>0</v>
      </c>
      <c r="H33" s="252"/>
      <c r="I33" s="379"/>
    </row>
    <row r="34" spans="1:9" s="24" customFormat="1" ht="10.5">
      <c r="A34" s="141" t="s">
        <v>292</v>
      </c>
      <c r="B34" s="142"/>
      <c r="C34" s="143"/>
      <c r="D34" s="121" t="str">
        <f>INDEX(rate!$A$4:$D$20,MATCH(A34,rate!$A$4:$A$20,0),4)</f>
        <v>HOURS</v>
      </c>
      <c r="E34" s="144">
        <v>0</v>
      </c>
      <c r="F34" s="145">
        <f>INDEX(rate!$A$4:$D$20,MATCH(A34,rate!$A$4:$A$20,0),2)</f>
        <v>4945</v>
      </c>
      <c r="G34" s="146">
        <f>E34*F34</f>
        <v>0</v>
      </c>
      <c r="H34" s="252"/>
      <c r="I34" s="379"/>
    </row>
    <row r="35" spans="1:9" s="24" customFormat="1" ht="11.25" thickBot="1">
      <c r="A35" s="149" t="s">
        <v>291</v>
      </c>
      <c r="B35" s="150"/>
      <c r="C35" s="151"/>
      <c r="D35" s="124" t="str">
        <f>INDEX(rate!$A$4:$D$20,MATCH(A35,rate!$A$4:$A$20,0),4)</f>
        <v>HOURS</v>
      </c>
      <c r="E35" s="152">
        <v>0</v>
      </c>
      <c r="F35" s="153">
        <f>INDEX(rate!$A$4:$D$20,MATCH(A35,rate!$A$4:$A$20,0),2)</f>
        <v>7515</v>
      </c>
      <c r="G35" s="154">
        <f>E35*F35</f>
        <v>0</v>
      </c>
      <c r="H35" s="253"/>
      <c r="I35" s="379"/>
    </row>
    <row r="36" spans="1:9" s="24" customFormat="1" ht="11.25" thickBot="1">
      <c r="A36" s="382"/>
      <c r="B36" s="207"/>
      <c r="C36" s="156"/>
      <c r="D36" s="207"/>
      <c r="E36" s="207"/>
      <c r="F36" s="207"/>
      <c r="G36" s="184"/>
      <c r="H36" s="157"/>
      <c r="I36" s="379"/>
    </row>
    <row r="37" spans="1:9" s="24" customFormat="1" ht="11.25" thickBot="1">
      <c r="A37" s="382"/>
      <c r="B37" s="207"/>
      <c r="C37" s="129" t="s">
        <v>175</v>
      </c>
      <c r="D37" s="130"/>
      <c r="E37" s="130"/>
      <c r="F37" s="130"/>
      <c r="G37" s="158">
        <f>SUM(G31:G35)</f>
        <v>0</v>
      </c>
      <c r="H37" s="207"/>
      <c r="I37" s="379"/>
    </row>
    <row r="38" spans="1:9" s="24" customFormat="1" ht="11.25" thickBot="1">
      <c r="A38" s="382"/>
      <c r="B38" s="207"/>
      <c r="C38" s="417"/>
      <c r="D38" s="417"/>
      <c r="E38" s="417"/>
      <c r="F38" s="417"/>
      <c r="G38" s="436"/>
      <c r="H38" s="207"/>
      <c r="I38" s="379"/>
    </row>
    <row r="39" spans="1:9" s="24" customFormat="1" ht="10.5">
      <c r="A39" s="134"/>
      <c r="B39" s="135"/>
      <c r="C39" s="267"/>
      <c r="D39" s="136" t="s">
        <v>8</v>
      </c>
      <c r="E39" s="136" t="s">
        <v>16</v>
      </c>
      <c r="F39" s="136" t="s">
        <v>5</v>
      </c>
      <c r="G39" s="137"/>
      <c r="H39" s="138" t="s">
        <v>189</v>
      </c>
      <c r="I39" s="379"/>
    </row>
    <row r="40" spans="1:9" s="24" customFormat="1" ht="11.25" thickBot="1">
      <c r="A40" s="268" t="s">
        <v>174</v>
      </c>
      <c r="B40" s="269" t="s">
        <v>192</v>
      </c>
      <c r="C40" s="161"/>
      <c r="D40" s="266" t="s">
        <v>18</v>
      </c>
      <c r="E40" s="266" t="s">
        <v>7</v>
      </c>
      <c r="F40" s="266" t="s">
        <v>8</v>
      </c>
      <c r="G40" s="139" t="s">
        <v>2</v>
      </c>
      <c r="H40" s="140" t="s">
        <v>191</v>
      </c>
      <c r="I40" s="379"/>
    </row>
    <row r="41" spans="1:9" s="24" customFormat="1" ht="10.5">
      <c r="A41" s="162" t="s">
        <v>247</v>
      </c>
      <c r="B41" s="163"/>
      <c r="C41" s="164"/>
      <c r="D41" s="114" t="str">
        <f>INDEX(rate!$A$21:$D$42,MATCH(A41,rate!$A$21:$A$42,0),4)</f>
        <v>HOURS</v>
      </c>
      <c r="E41" s="165">
        <v>0</v>
      </c>
      <c r="F41" s="166">
        <f>INDEX(rate!$A$21:$D$42,MATCH(A41,rate!$A$21:$A$42,0),2)</f>
        <v>20832</v>
      </c>
      <c r="G41" s="167">
        <f>E41*F41</f>
        <v>0</v>
      </c>
      <c r="H41" s="147"/>
      <c r="I41" s="379"/>
    </row>
    <row r="42" spans="1:9" s="24" customFormat="1" ht="10.5">
      <c r="A42" s="141" t="s">
        <v>154</v>
      </c>
      <c r="B42" s="142"/>
      <c r="C42" s="168"/>
      <c r="D42" s="121" t="str">
        <f>INDEX(rate!$A$21:$D$42,MATCH(A42,rate!$A$21:$A$42,0),4)</f>
        <v>HOURS</v>
      </c>
      <c r="E42" s="144">
        <v>0</v>
      </c>
      <c r="F42" s="145">
        <f>INDEX(rate!$A$21:$D$42,MATCH(A42,rate!$A$21:$A$42,0),2)</f>
        <v>11982</v>
      </c>
      <c r="G42" s="169">
        <f>E42*F42</f>
        <v>0</v>
      </c>
      <c r="H42" s="148"/>
      <c r="I42" s="379"/>
    </row>
    <row r="43" spans="1:9" s="24" customFormat="1" ht="10.5">
      <c r="A43" s="141" t="s">
        <v>246</v>
      </c>
      <c r="B43" s="142"/>
      <c r="C43" s="168"/>
      <c r="D43" s="121" t="str">
        <f>INDEX(rate!$A$21:$D$42,MATCH(A43,rate!$A$21:$A$42,0),4)</f>
        <v>HOURS</v>
      </c>
      <c r="E43" s="144">
        <v>0</v>
      </c>
      <c r="F43" s="145">
        <f>INDEX(rate!$A$21:$D$42,MATCH(A43,rate!$A$21:$A$42,0),2)</f>
        <v>28483</v>
      </c>
      <c r="G43" s="169">
        <f>E43*F43</f>
        <v>0</v>
      </c>
      <c r="H43" s="148"/>
      <c r="I43" s="379"/>
    </row>
    <row r="44" spans="1:9" s="24" customFormat="1" ht="10.5">
      <c r="A44" s="141" t="s">
        <v>148</v>
      </c>
      <c r="B44" s="142"/>
      <c r="C44" s="168"/>
      <c r="D44" s="121" t="str">
        <f>INDEX(rate!$A$21:$D$42,MATCH(A44,rate!$A$21:$A$42,0),4)</f>
        <v>HOURS</v>
      </c>
      <c r="E44" s="144">
        <v>0</v>
      </c>
      <c r="F44" s="145">
        <f>INDEX(rate!$A$21:$D$42,MATCH(A44,rate!$A$21:$A$42,0),2)</f>
        <v>10219</v>
      </c>
      <c r="G44" s="169">
        <f>E44*F44</f>
        <v>0</v>
      </c>
      <c r="H44" s="148"/>
      <c r="I44" s="379"/>
    </row>
    <row r="45" spans="1:9" s="24" customFormat="1" ht="11.25" thickBot="1">
      <c r="A45" s="149" t="s">
        <v>146</v>
      </c>
      <c r="B45" s="150"/>
      <c r="C45" s="170"/>
      <c r="D45" s="124" t="str">
        <f>INDEX(rate!$A$21:$D$42,MATCH(A45,rate!$A$21:$A$42,0),4)</f>
        <v>HOURS</v>
      </c>
      <c r="E45" s="152">
        <v>0</v>
      </c>
      <c r="F45" s="153">
        <f>INDEX(rate!$A$21:$D$42,MATCH(A45,rate!$A$21:$A$42,0),2)</f>
        <v>11427</v>
      </c>
      <c r="G45" s="171">
        <f>E45*F45</f>
        <v>0</v>
      </c>
      <c r="H45" s="155"/>
      <c r="I45" s="379"/>
    </row>
    <row r="46" spans="1:9" s="24" customFormat="1" ht="11.25" thickBot="1">
      <c r="A46" s="382"/>
      <c r="B46" s="207"/>
      <c r="C46" s="156"/>
      <c r="D46" s="207"/>
      <c r="E46" s="207"/>
      <c r="F46" s="207"/>
      <c r="G46" s="184"/>
      <c r="H46" s="207"/>
      <c r="I46" s="379"/>
    </row>
    <row r="47" spans="1:9" s="24" customFormat="1" ht="11.25" thickBot="1">
      <c r="A47" s="382"/>
      <c r="B47" s="207"/>
      <c r="C47" s="129" t="s">
        <v>176</v>
      </c>
      <c r="D47" s="130"/>
      <c r="E47" s="130"/>
      <c r="F47" s="130"/>
      <c r="G47" s="158">
        <f>SUM(G41:G45)</f>
        <v>0</v>
      </c>
      <c r="H47" s="207"/>
      <c r="I47" s="379"/>
    </row>
    <row r="48" spans="1:9" s="24" customFormat="1" ht="11.25" thickBot="1">
      <c r="A48" s="382"/>
      <c r="B48" s="207"/>
      <c r="C48" s="207"/>
      <c r="D48" s="207"/>
      <c r="E48" s="207"/>
      <c r="F48" s="207"/>
      <c r="G48" s="207"/>
      <c r="H48" s="207"/>
      <c r="I48" s="379"/>
    </row>
    <row r="49" spans="1:9" s="24" customFormat="1" ht="10.5">
      <c r="A49" s="134"/>
      <c r="B49" s="135"/>
      <c r="C49" s="136" t="s">
        <v>8</v>
      </c>
      <c r="D49" s="136" t="s">
        <v>16</v>
      </c>
      <c r="E49" s="136" t="s">
        <v>5</v>
      </c>
      <c r="F49" s="137"/>
      <c r="G49" s="138" t="s">
        <v>189</v>
      </c>
      <c r="H49" s="172"/>
      <c r="I49" s="379"/>
    </row>
    <row r="50" spans="1:9" s="24" customFormat="1" ht="11.25" thickBot="1">
      <c r="A50" s="268" t="s">
        <v>55</v>
      </c>
      <c r="B50" s="269" t="s">
        <v>193</v>
      </c>
      <c r="C50" s="266" t="s">
        <v>18</v>
      </c>
      <c r="D50" s="266" t="s">
        <v>7</v>
      </c>
      <c r="E50" s="266" t="s">
        <v>8</v>
      </c>
      <c r="F50" s="139" t="s">
        <v>2</v>
      </c>
      <c r="G50" s="140" t="s">
        <v>191</v>
      </c>
      <c r="H50" s="173"/>
      <c r="I50" s="379"/>
    </row>
    <row r="51" spans="1:9" s="24" customFormat="1" ht="11.25" thickBot="1">
      <c r="A51" s="162" t="s">
        <v>243</v>
      </c>
      <c r="B51" s="174"/>
      <c r="C51" s="114" t="str">
        <f>INDEX(rate!$A$45:$D$49,MATCH(A51,rate!$A$45:$A$49,0),4)</f>
        <v>HOURS</v>
      </c>
      <c r="D51" s="165">
        <v>0</v>
      </c>
      <c r="E51" s="114">
        <f>INDEX(rate!$A$45:$D$49,MATCH(A51,rate!$A$45:$A$49,0),2)</f>
        <v>15853</v>
      </c>
      <c r="F51" s="167">
        <f>D51*E51</f>
        <v>0</v>
      </c>
      <c r="G51" s="147"/>
      <c r="H51" s="157"/>
      <c r="I51" s="379"/>
    </row>
    <row r="52" spans="1:9" s="24" customFormat="1" ht="11.25" thickBot="1">
      <c r="A52" s="162" t="s">
        <v>243</v>
      </c>
      <c r="B52" s="174"/>
      <c r="C52" s="114" t="str">
        <f>INDEX(rate!$A$45:$D$49,MATCH(A52,rate!$A$45:$A$49,0),4)</f>
        <v>HOURS</v>
      </c>
      <c r="D52" s="165">
        <v>0</v>
      </c>
      <c r="E52" s="114">
        <f>INDEX(rate!$A$45:$D$49,MATCH(A52,rate!$A$45:$A$49,0),2)</f>
        <v>15853</v>
      </c>
      <c r="F52" s="167">
        <f>D52*E52</f>
        <v>0</v>
      </c>
      <c r="G52" s="147"/>
      <c r="H52" s="157"/>
      <c r="I52" s="379"/>
    </row>
    <row r="53" spans="1:9" s="24" customFormat="1" ht="11.25" thickBot="1">
      <c r="A53" s="162" t="s">
        <v>244</v>
      </c>
      <c r="B53" s="174"/>
      <c r="C53" s="114" t="str">
        <f>INDEX(rate!$A$45:$D$49,MATCH(A53,rate!$A$45:$A$49,0),4)</f>
        <v>HOURS</v>
      </c>
      <c r="D53" s="165">
        <v>0</v>
      </c>
      <c r="E53" s="114">
        <f>INDEX(rate!$A$45:$D$49,MATCH(A53,rate!$A$45:$A$49,0),2)</f>
        <v>11019</v>
      </c>
      <c r="F53" s="167">
        <f>D53*E53</f>
        <v>0</v>
      </c>
      <c r="G53" s="147"/>
      <c r="H53" s="157"/>
      <c r="I53" s="379"/>
    </row>
    <row r="54" spans="1:9" s="24" customFormat="1" ht="11.25" thickBot="1">
      <c r="A54" s="162" t="s">
        <v>135</v>
      </c>
      <c r="B54" s="174"/>
      <c r="C54" s="114" t="str">
        <f>INDEX(rate!$A$45:$D$49,MATCH(A54,rate!$A$45:$A$49,0),4)</f>
        <v>HOURS</v>
      </c>
      <c r="D54" s="165">
        <v>0</v>
      </c>
      <c r="E54" s="114">
        <f>INDEX(rate!$A$45:$D$49,MATCH(A54,rate!$A$45:$A$49,0),2)</f>
        <v>17217</v>
      </c>
      <c r="F54" s="167">
        <f>D54*E54</f>
        <v>0</v>
      </c>
      <c r="G54" s="147"/>
      <c r="H54" s="157"/>
      <c r="I54" s="379"/>
    </row>
    <row r="55" spans="1:9" s="24" customFormat="1" ht="11.25" thickBot="1">
      <c r="A55" s="257" t="s">
        <v>245</v>
      </c>
      <c r="B55" s="258"/>
      <c r="C55" s="259" t="str">
        <f>INDEX(rate!$A$45:$D$49,MATCH(A55,rate!$A$45:$A$49,0),4)</f>
        <v>HOURS</v>
      </c>
      <c r="D55" s="260">
        <v>0</v>
      </c>
      <c r="E55" s="259">
        <f>INDEX(rate!$A$45:$D$49,MATCH(A55,rate!$A$45:$A$49,0),2)</f>
        <v>12515</v>
      </c>
      <c r="F55" s="261">
        <f>D55*E55</f>
        <v>0</v>
      </c>
      <c r="G55" s="262"/>
      <c r="H55" s="157"/>
      <c r="I55" s="379"/>
    </row>
    <row r="56" spans="1:9" s="24" customFormat="1" ht="11.25" thickBot="1">
      <c r="A56" s="382"/>
      <c r="B56" s="207"/>
      <c r="C56" s="156"/>
      <c r="D56" s="207"/>
      <c r="E56" s="207"/>
      <c r="F56" s="207"/>
      <c r="G56" s="184"/>
      <c r="H56" s="207"/>
      <c r="I56" s="379"/>
    </row>
    <row r="57" spans="1:9" s="24" customFormat="1" ht="11.25" thickBot="1">
      <c r="A57" s="382"/>
      <c r="B57" s="207"/>
      <c r="C57" s="129" t="s">
        <v>54</v>
      </c>
      <c r="D57" s="130"/>
      <c r="E57" s="130"/>
      <c r="F57" s="158">
        <f>SUM(F51:F55)</f>
        <v>0</v>
      </c>
      <c r="G57" s="175"/>
      <c r="H57" s="207"/>
      <c r="I57" s="379"/>
    </row>
    <row r="58" spans="1:9" s="24" customFormat="1" ht="11.25" thickBot="1">
      <c r="A58" s="382"/>
      <c r="B58" s="207"/>
      <c r="C58" s="207"/>
      <c r="D58" s="207"/>
      <c r="E58" s="207"/>
      <c r="F58" s="207"/>
      <c r="G58" s="207"/>
      <c r="H58" s="207"/>
      <c r="I58" s="379"/>
    </row>
    <row r="59" spans="1:9" s="24" customFormat="1" ht="10.5">
      <c r="A59" s="134"/>
      <c r="B59" s="135"/>
      <c r="C59" s="136" t="s">
        <v>8</v>
      </c>
      <c r="D59" s="136" t="s">
        <v>16</v>
      </c>
      <c r="E59" s="136" t="s">
        <v>5</v>
      </c>
      <c r="F59" s="137"/>
      <c r="G59" s="176"/>
      <c r="H59" s="172"/>
      <c r="I59" s="379"/>
    </row>
    <row r="60" spans="1:9" s="24" customFormat="1" ht="11.25" thickBot="1">
      <c r="A60" s="268" t="s">
        <v>56</v>
      </c>
      <c r="B60" s="269"/>
      <c r="C60" s="266" t="s">
        <v>18</v>
      </c>
      <c r="D60" s="266" t="s">
        <v>194</v>
      </c>
      <c r="E60" s="266" t="s">
        <v>8</v>
      </c>
      <c r="F60" s="139" t="s">
        <v>2</v>
      </c>
      <c r="G60" s="177"/>
      <c r="H60" s="173"/>
      <c r="I60" s="379"/>
    </row>
    <row r="61" spans="1:9" s="24" customFormat="1" ht="13.5" customHeight="1">
      <c r="A61" s="162" t="s">
        <v>239</v>
      </c>
      <c r="B61" s="178"/>
      <c r="C61" s="114" t="str">
        <f>INDEX(rate!$A$53:$D$95,MATCH(A61,rate!$A$53:$A$95,0),4)</f>
        <v>Hours</v>
      </c>
      <c r="D61" s="165">
        <v>0</v>
      </c>
      <c r="E61" s="114">
        <f>INDEX(rate!$A$53:$D$93,MATCH(A61,rate!$A$53:$A$93,0),2)</f>
        <v>288</v>
      </c>
      <c r="F61" s="167">
        <f>D61*E61</f>
        <v>0</v>
      </c>
      <c r="G61" s="179"/>
      <c r="H61" s="157"/>
      <c r="I61" s="379"/>
    </row>
    <row r="62" spans="1:9" s="24" customFormat="1" ht="10.5">
      <c r="A62" s="141" t="s">
        <v>323</v>
      </c>
      <c r="B62" s="180"/>
      <c r="C62" s="121" t="str">
        <f>INDEX(rate!$A$53:$D$95,MATCH(A62,rate!$A$53:$A$95,0),4)</f>
        <v>Hours</v>
      </c>
      <c r="D62" s="144">
        <v>0</v>
      </c>
      <c r="E62" s="121">
        <f>INDEX(rate!$A$53:$D$95,MATCH(A62,rate!$A$53:$A$95,0),2)</f>
        <v>58</v>
      </c>
      <c r="F62" s="169">
        <f>D62*E62</f>
        <v>0</v>
      </c>
      <c r="G62" s="179"/>
      <c r="H62" s="157"/>
      <c r="I62" s="379"/>
    </row>
    <row r="63" spans="1:9" s="24" customFormat="1" ht="10.5">
      <c r="A63" s="141" t="s">
        <v>336</v>
      </c>
      <c r="B63" s="180"/>
      <c r="C63" s="121" t="str">
        <f>INDEX(rate!$A$53:$D$95,MATCH(A63,rate!$A$53:$A$95,0),4)</f>
        <v>Hours</v>
      </c>
      <c r="D63" s="144">
        <v>0</v>
      </c>
      <c r="E63" s="121">
        <f>INDEX(rate!$A$53:$D$95,MATCH(A63,rate!$A$53:$A$95,0),2)</f>
        <v>24</v>
      </c>
      <c r="F63" s="169">
        <f>D63*E63</f>
        <v>0</v>
      </c>
      <c r="G63" s="179"/>
      <c r="H63" s="157"/>
      <c r="I63" s="379"/>
    </row>
    <row r="64" spans="1:9" s="24" customFormat="1" ht="10.5">
      <c r="A64" s="141" t="s">
        <v>328</v>
      </c>
      <c r="B64" s="180"/>
      <c r="C64" s="121" t="str">
        <f>INDEX(rate!$A$53:$D$95,MATCH(A64,rate!$A$53:$A$95,0),4)</f>
        <v>Hours</v>
      </c>
      <c r="D64" s="144">
        <v>0</v>
      </c>
      <c r="E64" s="121">
        <f>INDEX(rate!$A$53:$D$95,MATCH(A64,rate!$A$53:$A$95,0),2)</f>
        <v>4</v>
      </c>
      <c r="F64" s="169">
        <f>D64*E64</f>
        <v>0</v>
      </c>
      <c r="G64" s="179"/>
      <c r="H64" s="157"/>
      <c r="I64" s="379"/>
    </row>
    <row r="65" spans="1:9" s="24" customFormat="1" ht="11.25" thickBot="1">
      <c r="A65" s="149" t="s">
        <v>89</v>
      </c>
      <c r="B65" s="181"/>
      <c r="C65" s="124" t="str">
        <f>INDEX(rate!$A$53:$D$95,MATCH(A65,rate!$A$53:$A$95,0),4)</f>
        <v>Hours</v>
      </c>
      <c r="D65" s="152">
        <v>0</v>
      </c>
      <c r="E65" s="124">
        <f>INDEX(rate!$A$53:$D$95,MATCH(A65,rate!$A$53:$A$95,0),2)</f>
        <v>77</v>
      </c>
      <c r="F65" s="171">
        <f>D65*E65</f>
        <v>0</v>
      </c>
      <c r="G65" s="179"/>
      <c r="H65" s="157"/>
      <c r="I65" s="379"/>
    </row>
    <row r="66" spans="1:9" s="24" customFormat="1" ht="11.25" thickBot="1">
      <c r="A66" s="382"/>
      <c r="B66" s="207"/>
      <c r="C66" s="156"/>
      <c r="D66" s="207"/>
      <c r="E66" s="207"/>
      <c r="F66" s="207"/>
      <c r="G66" s="184"/>
      <c r="H66" s="207"/>
      <c r="I66" s="379"/>
    </row>
    <row r="67" spans="1:9" s="24" customFormat="1" ht="11.25" thickBot="1">
      <c r="A67" s="382"/>
      <c r="B67" s="207"/>
      <c r="C67" s="129" t="s">
        <v>20</v>
      </c>
      <c r="D67" s="130"/>
      <c r="E67" s="130"/>
      <c r="F67" s="158">
        <f>SUM(F61:F65)</f>
        <v>0</v>
      </c>
      <c r="G67" s="175"/>
      <c r="H67" s="207"/>
      <c r="I67" s="379"/>
    </row>
    <row r="68" spans="1:9" s="24" customFormat="1" ht="11.25" thickBot="1">
      <c r="A68" s="382"/>
      <c r="B68" s="207"/>
      <c r="C68" s="212"/>
      <c r="D68" s="212"/>
      <c r="E68" s="212"/>
      <c r="F68" s="175"/>
      <c r="G68" s="175"/>
      <c r="H68" s="207"/>
      <c r="I68" s="379"/>
    </row>
    <row r="69" spans="1:9" s="24" customFormat="1" ht="11.25" thickBot="1">
      <c r="A69" s="270" t="s">
        <v>223</v>
      </c>
      <c r="B69" s="194"/>
      <c r="C69" s="195" t="s">
        <v>224</v>
      </c>
      <c r="D69" s="196"/>
      <c r="E69" s="194"/>
      <c r="F69" s="222" t="s">
        <v>225</v>
      </c>
      <c r="G69" s="271" t="s">
        <v>226</v>
      </c>
      <c r="H69" s="207"/>
      <c r="I69" s="379"/>
    </row>
    <row r="70" spans="1:9" s="24" customFormat="1" ht="10.5">
      <c r="A70" s="198" t="s">
        <v>227</v>
      </c>
      <c r="B70" s="199"/>
      <c r="C70" s="200"/>
      <c r="D70" s="201"/>
      <c r="E70" s="199"/>
      <c r="F70" s="263"/>
      <c r="G70" s="202">
        <v>0</v>
      </c>
      <c r="H70" s="207"/>
      <c r="I70" s="379"/>
    </row>
    <row r="71" spans="1:9" s="24" customFormat="1" ht="10.5">
      <c r="A71" s="198" t="s">
        <v>227</v>
      </c>
      <c r="B71" s="199"/>
      <c r="C71" s="200"/>
      <c r="D71" s="201"/>
      <c r="E71" s="199"/>
      <c r="F71" s="255"/>
      <c r="G71" s="202">
        <v>0</v>
      </c>
      <c r="H71" s="207"/>
      <c r="I71" s="379"/>
    </row>
    <row r="72" spans="1:9" s="24" customFormat="1" ht="10.5">
      <c r="A72" s="198" t="s">
        <v>227</v>
      </c>
      <c r="B72" s="199"/>
      <c r="C72" s="200"/>
      <c r="D72" s="201"/>
      <c r="E72" s="199"/>
      <c r="F72" s="255"/>
      <c r="G72" s="202">
        <v>0</v>
      </c>
      <c r="H72" s="207"/>
      <c r="I72" s="379"/>
    </row>
    <row r="73" spans="1:9" s="24" customFormat="1" ht="11.25" thickBot="1">
      <c r="A73" s="382"/>
      <c r="B73" s="207"/>
      <c r="C73" s="116"/>
      <c r="D73" s="207"/>
      <c r="E73" s="207"/>
      <c r="F73" s="207"/>
      <c r="G73" s="160"/>
      <c r="H73" s="207"/>
      <c r="I73" s="379"/>
    </row>
    <row r="74" spans="1:9" s="24" customFormat="1" ht="11.25" thickBot="1">
      <c r="A74" s="382"/>
      <c r="B74" s="207"/>
      <c r="C74" s="129" t="s">
        <v>228</v>
      </c>
      <c r="D74" s="130"/>
      <c r="E74" s="130"/>
      <c r="F74" s="130"/>
      <c r="G74" s="158">
        <f>SUM(G70:G72)</f>
        <v>0</v>
      </c>
      <c r="H74" s="207"/>
      <c r="I74" s="379"/>
    </row>
    <row r="75" spans="1:9" s="24" customFormat="1" ht="11.25" thickBot="1">
      <c r="A75" s="382"/>
      <c r="B75" s="207"/>
      <c r="C75" s="207"/>
      <c r="D75" s="207"/>
      <c r="E75" s="207"/>
      <c r="F75" s="207"/>
      <c r="G75" s="207"/>
      <c r="H75" s="207"/>
      <c r="I75" s="379"/>
    </row>
    <row r="76" spans="1:9" s="24" customFormat="1" ht="10.5">
      <c r="A76" s="134"/>
      <c r="B76" s="135"/>
      <c r="C76" s="136" t="s">
        <v>8</v>
      </c>
      <c r="D76" s="136" t="s">
        <v>16</v>
      </c>
      <c r="E76" s="136" t="s">
        <v>5</v>
      </c>
      <c r="F76" s="136" t="s">
        <v>17</v>
      </c>
      <c r="G76" s="136" t="s">
        <v>16</v>
      </c>
      <c r="H76" s="182"/>
      <c r="I76" s="379"/>
    </row>
    <row r="77" spans="1:9" s="24" customFormat="1" ht="11.25" thickBot="1">
      <c r="A77" s="268" t="s">
        <v>57</v>
      </c>
      <c r="B77" s="269" t="s">
        <v>92</v>
      </c>
      <c r="C77" s="266" t="s">
        <v>18</v>
      </c>
      <c r="D77" s="266" t="s">
        <v>195</v>
      </c>
      <c r="E77" s="266" t="s">
        <v>8</v>
      </c>
      <c r="F77" s="266" t="s">
        <v>19</v>
      </c>
      <c r="G77" s="183" t="s">
        <v>172</v>
      </c>
      <c r="H77" s="139" t="s">
        <v>2</v>
      </c>
      <c r="I77" s="379"/>
    </row>
    <row r="78" spans="1:9" s="24" customFormat="1" ht="10.5">
      <c r="A78" s="162" t="s">
        <v>268</v>
      </c>
      <c r="B78" s="454"/>
      <c r="C78" s="455" t="str">
        <f>INDEX(rate!$A$98:$D$129,MATCH(A78,rate!$A$98:$A$129,0),4)</f>
        <v>DAYS</v>
      </c>
      <c r="D78" s="456">
        <v>0</v>
      </c>
      <c r="E78" s="114"/>
      <c r="F78" s="455">
        <f>INDEX(rate!$A$98:$D$129,MATCH(A78,rate!$A$98:$A$129,0),3)</f>
        <v>7.73</v>
      </c>
      <c r="G78" s="457"/>
      <c r="H78" s="167">
        <f>D78*F78</f>
        <v>0</v>
      </c>
      <c r="I78" s="379"/>
    </row>
    <row r="79" spans="1:9" s="24" customFormat="1" ht="10.5">
      <c r="A79" s="141" t="s">
        <v>267</v>
      </c>
      <c r="B79" s="188"/>
      <c r="C79" s="185" t="str">
        <f>INDEX(rate!$A$98:$D$129,MATCH(A79,rate!$A$98:$A$129,0),4)</f>
        <v>MILES</v>
      </c>
      <c r="D79" s="189"/>
      <c r="E79" s="283">
        <f>INDEX(rate!$A$98:$D$129,MATCH(A79,rate!$A$98:$A$129,0),2)</f>
        <v>0.32</v>
      </c>
      <c r="F79" s="121"/>
      <c r="G79" s="144">
        <v>0</v>
      </c>
      <c r="H79" s="169">
        <f>E79*G79</f>
        <v>0</v>
      </c>
      <c r="I79" s="379"/>
    </row>
    <row r="80" spans="1:9" s="24" customFormat="1" ht="10.5">
      <c r="A80" s="141" t="s">
        <v>268</v>
      </c>
      <c r="B80" s="188"/>
      <c r="C80" s="185" t="str">
        <f>INDEX(rate!$A$98:$D$129,MATCH(A80,rate!$A$98:$A$129,0),4)</f>
        <v>DAYS</v>
      </c>
      <c r="D80" s="186">
        <v>0</v>
      </c>
      <c r="E80" s="284"/>
      <c r="F80" s="185">
        <f>INDEX(rate!$A$98:$D$129,MATCH(A80,rate!$A$98:$A$129,0),3)</f>
        <v>7.73</v>
      </c>
      <c r="G80" s="187"/>
      <c r="H80" s="169">
        <f>D80*F80</f>
        <v>0</v>
      </c>
      <c r="I80" s="379"/>
    </row>
    <row r="81" spans="1:9" s="24" customFormat="1" ht="10.5">
      <c r="A81" s="141" t="s">
        <v>267</v>
      </c>
      <c r="B81" s="188"/>
      <c r="C81" s="185" t="str">
        <f>INDEX(rate!$A$98:$D$129,MATCH(A81,rate!$A$98:$A$129,0),4)</f>
        <v>MILES</v>
      </c>
      <c r="D81" s="189"/>
      <c r="E81" s="283">
        <f>INDEX(rate!$A$98:$D$129,MATCH(A81,rate!$A$98:$A$129,0),2)</f>
        <v>0.32</v>
      </c>
      <c r="F81" s="121"/>
      <c r="G81" s="144">
        <v>0</v>
      </c>
      <c r="H81" s="169">
        <f>E81*G81</f>
        <v>0</v>
      </c>
      <c r="I81" s="379"/>
    </row>
    <row r="82" spans="1:9" s="24" customFormat="1" ht="10.5">
      <c r="A82" s="141" t="s">
        <v>268</v>
      </c>
      <c r="B82" s="188"/>
      <c r="C82" s="185" t="str">
        <f>INDEX(rate!$A$98:$D$129,MATCH(A82,rate!$A$98:$A$129,0),4)</f>
        <v>DAYS</v>
      </c>
      <c r="D82" s="186">
        <v>0</v>
      </c>
      <c r="E82" s="284"/>
      <c r="F82" s="185">
        <f>INDEX(rate!$A$98:$D$129,MATCH(A82,rate!$A$98:$A$129,0),3)</f>
        <v>7.73</v>
      </c>
      <c r="G82" s="187"/>
      <c r="H82" s="169">
        <f>D82*F82</f>
        <v>0</v>
      </c>
      <c r="I82" s="379"/>
    </row>
    <row r="83" spans="1:9" s="24" customFormat="1" ht="11.25" thickBot="1">
      <c r="A83" s="149" t="s">
        <v>267</v>
      </c>
      <c r="B83" s="190"/>
      <c r="C83" s="458" t="str">
        <f>INDEX(rate!$A$98:$D$129,MATCH(A83,rate!$A$98:$A$129,0),4)</f>
        <v>MILES</v>
      </c>
      <c r="D83" s="191"/>
      <c r="E83" s="285">
        <f>INDEX(rate!$A$98:$D$129,MATCH(A83,rate!$A$98:$A$129,0),2)</f>
        <v>0.32</v>
      </c>
      <c r="F83" s="124"/>
      <c r="G83" s="152">
        <v>0</v>
      </c>
      <c r="H83" s="171">
        <f>E83*G83</f>
        <v>0</v>
      </c>
      <c r="I83" s="379"/>
    </row>
    <row r="84" spans="1:9" s="24" customFormat="1" ht="11.25" thickBot="1">
      <c r="A84" s="382"/>
      <c r="B84" s="207"/>
      <c r="C84" s="192"/>
      <c r="D84" s="207"/>
      <c r="E84" s="207"/>
      <c r="F84" s="207"/>
      <c r="G84" s="184"/>
      <c r="H84" s="207"/>
      <c r="I84" s="379"/>
    </row>
    <row r="85" spans="1:9" s="24" customFormat="1" ht="11.25" thickBot="1">
      <c r="A85" s="382"/>
      <c r="B85" s="207"/>
      <c r="C85" s="129" t="s">
        <v>58</v>
      </c>
      <c r="D85" s="130"/>
      <c r="E85" s="130"/>
      <c r="F85" s="130"/>
      <c r="G85" s="193"/>
      <c r="H85" s="158">
        <f>SUM(H78:H83)</f>
        <v>0</v>
      </c>
      <c r="I85" s="379"/>
    </row>
    <row r="86" spans="1:9" s="24" customFormat="1" ht="11.25" thickBot="1">
      <c r="A86" s="382"/>
      <c r="B86" s="207"/>
      <c r="C86" s="207"/>
      <c r="D86" s="207"/>
      <c r="E86" s="207"/>
      <c r="F86" s="207"/>
      <c r="G86" s="207"/>
      <c r="H86" s="207"/>
      <c r="I86" s="379"/>
    </row>
    <row r="87" spans="1:9" s="24" customFormat="1" ht="11.25" thickBot="1">
      <c r="A87" s="270" t="s">
        <v>196</v>
      </c>
      <c r="B87" s="194"/>
      <c r="C87" s="194"/>
      <c r="D87" s="195" t="s">
        <v>21</v>
      </c>
      <c r="E87" s="196"/>
      <c r="F87" s="194"/>
      <c r="G87" s="197" t="s">
        <v>22</v>
      </c>
      <c r="H87" s="207"/>
      <c r="I87" s="379"/>
    </row>
    <row r="88" spans="1:9" s="24" customFormat="1" ht="10.5">
      <c r="A88" s="198"/>
      <c r="B88" s="199"/>
      <c r="C88" s="199"/>
      <c r="D88" s="200"/>
      <c r="E88" s="201"/>
      <c r="F88" s="199"/>
      <c r="G88" s="202">
        <v>0</v>
      </c>
      <c r="H88" s="207"/>
      <c r="I88" s="379"/>
    </row>
    <row r="89" spans="1:9" s="24" customFormat="1" ht="10.5">
      <c r="A89" s="198"/>
      <c r="B89" s="199"/>
      <c r="C89" s="199"/>
      <c r="D89" s="200"/>
      <c r="E89" s="201"/>
      <c r="F89" s="199"/>
      <c r="G89" s="202"/>
      <c r="H89" s="207"/>
      <c r="I89" s="379"/>
    </row>
    <row r="90" spans="1:9" s="24" customFormat="1" ht="10.5">
      <c r="A90" s="198"/>
      <c r="B90" s="199"/>
      <c r="C90" s="199"/>
      <c r="D90" s="200"/>
      <c r="E90" s="201"/>
      <c r="F90" s="199"/>
      <c r="G90" s="202"/>
      <c r="H90" s="207"/>
      <c r="I90" s="379"/>
    </row>
    <row r="91" spans="1:9" s="24" customFormat="1" ht="10.5">
      <c r="A91" s="198"/>
      <c r="B91" s="199"/>
      <c r="C91" s="199"/>
      <c r="D91" s="200"/>
      <c r="E91" s="201"/>
      <c r="F91" s="199"/>
      <c r="G91" s="202"/>
      <c r="H91" s="207"/>
      <c r="I91" s="379"/>
    </row>
    <row r="92" spans="1:9" s="24" customFormat="1" ht="10.5">
      <c r="A92" s="198"/>
      <c r="B92" s="199"/>
      <c r="C92" s="199"/>
      <c r="D92" s="200"/>
      <c r="E92" s="201"/>
      <c r="F92" s="199"/>
      <c r="G92" s="202"/>
      <c r="H92" s="207"/>
      <c r="I92" s="379"/>
    </row>
    <row r="93" spans="1:9" s="24" customFormat="1" ht="10.5">
      <c r="A93" s="198"/>
      <c r="B93" s="199"/>
      <c r="C93" s="199"/>
      <c r="D93" s="200"/>
      <c r="E93" s="201"/>
      <c r="F93" s="199"/>
      <c r="G93" s="202"/>
      <c r="H93" s="207"/>
      <c r="I93" s="379"/>
    </row>
    <row r="94" spans="1:9" s="24" customFormat="1" ht="11.25" thickBot="1">
      <c r="A94" s="382"/>
      <c r="B94" s="207"/>
      <c r="C94" s="207"/>
      <c r="D94" s="207"/>
      <c r="E94" s="207"/>
      <c r="F94" s="207"/>
      <c r="G94" s="160"/>
      <c r="H94" s="207"/>
      <c r="I94" s="379"/>
    </row>
    <row r="95" spans="1:9" s="24" customFormat="1" ht="11.25" thickBot="1">
      <c r="A95" s="382"/>
      <c r="B95" s="207"/>
      <c r="C95" s="129" t="s">
        <v>116</v>
      </c>
      <c r="D95" s="130"/>
      <c r="E95" s="130"/>
      <c r="F95" s="130"/>
      <c r="G95" s="208">
        <f>SUM(G88:G93)</f>
        <v>0</v>
      </c>
      <c r="H95" s="207"/>
      <c r="I95" s="379"/>
    </row>
    <row r="96" spans="1:9" s="24" customFormat="1" ht="11.25" thickBot="1">
      <c r="A96" s="382"/>
      <c r="B96" s="207"/>
      <c r="C96" s="159"/>
      <c r="D96" s="159"/>
      <c r="E96" s="159"/>
      <c r="F96" s="159"/>
      <c r="G96" s="209"/>
      <c r="H96" s="207"/>
      <c r="I96" s="379"/>
    </row>
    <row r="97" spans="1:9" s="24" customFormat="1" ht="11.25" thickBot="1">
      <c r="A97" s="270" t="s">
        <v>115</v>
      </c>
      <c r="B97" s="194"/>
      <c r="C97" s="195" t="s">
        <v>23</v>
      </c>
      <c r="D97" s="196"/>
      <c r="E97" s="194"/>
      <c r="F97" s="194" t="s">
        <v>24</v>
      </c>
      <c r="G97" s="271" t="s">
        <v>25</v>
      </c>
      <c r="H97" s="207"/>
      <c r="I97" s="379"/>
    </row>
    <row r="98" spans="1:9" s="24" customFormat="1" ht="10.5">
      <c r="A98" s="198"/>
      <c r="B98" s="199"/>
      <c r="C98" s="200"/>
      <c r="D98" s="201"/>
      <c r="E98" s="199"/>
      <c r="F98" s="210"/>
      <c r="G98" s="202">
        <v>0</v>
      </c>
      <c r="H98" s="207"/>
      <c r="I98" s="379"/>
    </row>
    <row r="99" spans="1:9" s="24" customFormat="1" ht="10.5">
      <c r="A99" s="198"/>
      <c r="B99" s="199"/>
      <c r="C99" s="200"/>
      <c r="D99" s="201"/>
      <c r="E99" s="199"/>
      <c r="F99" s="210"/>
      <c r="G99" s="202"/>
      <c r="H99" s="207"/>
      <c r="I99" s="379"/>
    </row>
    <row r="100" spans="1:9" s="24" customFormat="1" ht="10.5">
      <c r="A100" s="198"/>
      <c r="B100" s="199"/>
      <c r="C100" s="200"/>
      <c r="D100" s="201"/>
      <c r="E100" s="199"/>
      <c r="F100" s="210"/>
      <c r="G100" s="202"/>
      <c r="H100" s="207"/>
      <c r="I100" s="379"/>
    </row>
    <row r="101" spans="1:9" s="24" customFormat="1" ht="10.5">
      <c r="A101" s="198"/>
      <c r="B101" s="199"/>
      <c r="C101" s="200"/>
      <c r="D101" s="201"/>
      <c r="E101" s="199"/>
      <c r="F101" s="210"/>
      <c r="G101" s="202"/>
      <c r="H101" s="207"/>
      <c r="I101" s="379"/>
    </row>
    <row r="102" spans="1:9" s="24" customFormat="1" ht="10.5">
      <c r="A102" s="198"/>
      <c r="B102" s="199"/>
      <c r="C102" s="200"/>
      <c r="D102" s="201"/>
      <c r="E102" s="199"/>
      <c r="F102" s="210"/>
      <c r="G102" s="202"/>
      <c r="H102" s="207"/>
      <c r="I102" s="379"/>
    </row>
    <row r="103" spans="1:9" s="24" customFormat="1" ht="10.5">
      <c r="A103" s="198"/>
      <c r="B103" s="199"/>
      <c r="C103" s="200"/>
      <c r="D103" s="201"/>
      <c r="E103" s="199"/>
      <c r="F103" s="210"/>
      <c r="G103" s="202"/>
      <c r="H103" s="207"/>
      <c r="I103" s="379"/>
    </row>
    <row r="104" spans="1:9" s="24" customFormat="1" ht="10.5">
      <c r="A104" s="198"/>
      <c r="B104" s="199"/>
      <c r="C104" s="200"/>
      <c r="D104" s="201"/>
      <c r="E104" s="199"/>
      <c r="F104" s="210"/>
      <c r="G104" s="202"/>
      <c r="H104" s="207"/>
      <c r="I104" s="379"/>
    </row>
    <row r="105" spans="1:9" s="24" customFormat="1" ht="10.5">
      <c r="A105" s="198"/>
      <c r="B105" s="199"/>
      <c r="C105" s="200"/>
      <c r="D105" s="201"/>
      <c r="E105" s="199"/>
      <c r="F105" s="210"/>
      <c r="G105" s="202"/>
      <c r="H105" s="207"/>
      <c r="I105" s="379"/>
    </row>
    <row r="106" spans="1:9" s="24" customFormat="1" ht="10.5">
      <c r="A106" s="117"/>
      <c r="B106" s="199"/>
      <c r="C106" s="200"/>
      <c r="D106" s="201"/>
      <c r="E106" s="199"/>
      <c r="F106" s="210"/>
      <c r="G106" s="202"/>
      <c r="H106" s="207"/>
      <c r="I106" s="379"/>
    </row>
    <row r="107" spans="1:9" s="24" customFormat="1" ht="10.5">
      <c r="A107" s="198"/>
      <c r="B107" s="199"/>
      <c r="C107" s="200"/>
      <c r="D107" s="201"/>
      <c r="E107" s="199"/>
      <c r="F107" s="210"/>
      <c r="G107" s="202"/>
      <c r="H107" s="207"/>
      <c r="I107" s="379"/>
    </row>
    <row r="108" spans="1:9" s="24" customFormat="1" ht="10.5">
      <c r="A108" s="198"/>
      <c r="B108" s="199"/>
      <c r="C108" s="200"/>
      <c r="D108" s="201"/>
      <c r="E108" s="199"/>
      <c r="F108" s="210"/>
      <c r="G108" s="202"/>
      <c r="H108" s="207"/>
      <c r="I108" s="379"/>
    </row>
    <row r="109" spans="1:9" s="24" customFormat="1" ht="10.5">
      <c r="A109" s="198"/>
      <c r="B109" s="199"/>
      <c r="C109" s="200"/>
      <c r="D109" s="201"/>
      <c r="E109" s="199"/>
      <c r="F109" s="210"/>
      <c r="G109" s="202"/>
      <c r="H109" s="207"/>
      <c r="I109" s="379"/>
    </row>
    <row r="110" spans="1:9" s="24" customFormat="1" ht="11.25" thickBot="1">
      <c r="A110" s="149"/>
      <c r="B110" s="203"/>
      <c r="C110" s="204"/>
      <c r="D110" s="205"/>
      <c r="E110" s="203"/>
      <c r="F110" s="211"/>
      <c r="G110" s="206"/>
      <c r="H110" s="207"/>
      <c r="I110" s="379"/>
    </row>
    <row r="111" spans="1:9" s="24" customFormat="1" ht="11.25" thickBot="1">
      <c r="A111" s="382"/>
      <c r="B111" s="207"/>
      <c r="C111" s="116"/>
      <c r="D111" s="207"/>
      <c r="E111" s="207"/>
      <c r="F111" s="207"/>
      <c r="G111" s="160"/>
      <c r="H111" s="207"/>
      <c r="I111" s="379"/>
    </row>
    <row r="112" spans="1:9" s="24" customFormat="1" ht="11.25" thickBot="1">
      <c r="A112" s="382"/>
      <c r="B112" s="207"/>
      <c r="C112" s="129" t="s">
        <v>117</v>
      </c>
      <c r="D112" s="130"/>
      <c r="E112" s="130"/>
      <c r="F112" s="130"/>
      <c r="G112" s="158">
        <f>SUM(G98:G110)</f>
        <v>0</v>
      </c>
      <c r="H112" s="207"/>
      <c r="I112" s="379"/>
    </row>
    <row r="113" spans="1:9" s="24" customFormat="1" ht="11.25" thickBot="1">
      <c r="A113" s="382"/>
      <c r="B113" s="207"/>
      <c r="C113" s="212"/>
      <c r="D113" s="212"/>
      <c r="E113" s="212"/>
      <c r="F113" s="212"/>
      <c r="G113" s="175"/>
      <c r="H113" s="207"/>
      <c r="I113" s="379"/>
    </row>
    <row r="114" spans="1:9" s="24" customFormat="1" ht="11.25" thickBot="1">
      <c r="A114" s="270" t="s">
        <v>197</v>
      </c>
      <c r="B114" s="194"/>
      <c r="C114" s="195" t="s">
        <v>198</v>
      </c>
      <c r="D114" s="213"/>
      <c r="E114" s="194"/>
      <c r="F114" s="194" t="s">
        <v>24</v>
      </c>
      <c r="G114" s="214" t="s">
        <v>22</v>
      </c>
      <c r="H114" s="207"/>
      <c r="I114" s="379"/>
    </row>
    <row r="115" spans="1:9" s="24" customFormat="1" ht="10.5">
      <c r="A115" s="198"/>
      <c r="B115" s="199"/>
      <c r="C115" s="215"/>
      <c r="D115" s="201"/>
      <c r="E115" s="216"/>
      <c r="F115" s="217"/>
      <c r="G115" s="202">
        <v>0</v>
      </c>
      <c r="H115" s="207"/>
      <c r="I115" s="379"/>
    </row>
    <row r="116" spans="1:9" s="24" customFormat="1" ht="10.5">
      <c r="A116" s="198"/>
      <c r="B116" s="199"/>
      <c r="C116" s="215"/>
      <c r="D116" s="201"/>
      <c r="E116" s="216"/>
      <c r="F116" s="217"/>
      <c r="G116" s="202"/>
      <c r="H116" s="207"/>
      <c r="I116" s="379"/>
    </row>
    <row r="117" spans="1:9" s="24" customFormat="1" ht="10.5">
      <c r="A117" s="198"/>
      <c r="B117" s="199"/>
      <c r="C117" s="215"/>
      <c r="D117" s="201"/>
      <c r="E117" s="216"/>
      <c r="F117" s="217"/>
      <c r="G117" s="202"/>
      <c r="H117" s="207"/>
      <c r="I117" s="379"/>
    </row>
    <row r="118" spans="1:9" s="24" customFormat="1" ht="10.5">
      <c r="A118" s="198"/>
      <c r="B118" s="199"/>
      <c r="C118" s="215"/>
      <c r="D118" s="201"/>
      <c r="E118" s="216"/>
      <c r="F118" s="217"/>
      <c r="G118" s="202"/>
      <c r="H118" s="207"/>
      <c r="I118" s="379"/>
    </row>
    <row r="119" spans="1:9" s="24" customFormat="1" ht="11.25" thickBot="1">
      <c r="A119" s="149"/>
      <c r="B119" s="203"/>
      <c r="C119" s="218"/>
      <c r="D119" s="205"/>
      <c r="E119" s="219"/>
      <c r="F119" s="220"/>
      <c r="G119" s="206"/>
      <c r="H119" s="207"/>
      <c r="I119" s="379"/>
    </row>
    <row r="120" spans="1:9" s="24" customFormat="1" ht="11.25" thickBot="1">
      <c r="A120" s="382"/>
      <c r="B120" s="207"/>
      <c r="C120" s="207"/>
      <c r="D120" s="207"/>
      <c r="E120" s="207"/>
      <c r="F120" s="207"/>
      <c r="G120" s="160"/>
      <c r="H120" s="207"/>
      <c r="I120" s="379"/>
    </row>
    <row r="121" spans="1:9" s="24" customFormat="1" ht="11.25" thickBot="1">
      <c r="A121" s="382"/>
      <c r="B121" s="207"/>
      <c r="C121" s="129" t="s">
        <v>199</v>
      </c>
      <c r="D121" s="130"/>
      <c r="E121" s="130"/>
      <c r="F121" s="130"/>
      <c r="G121" s="208">
        <f>SUM(G115:G119)</f>
        <v>0</v>
      </c>
      <c r="H121" s="207"/>
      <c r="I121" s="379"/>
    </row>
    <row r="122" spans="1:9" s="24" customFormat="1" ht="11.25" thickBot="1">
      <c r="A122" s="382"/>
      <c r="B122" s="207"/>
      <c r="C122" s="159"/>
      <c r="D122" s="159"/>
      <c r="E122" s="159"/>
      <c r="F122" s="159"/>
      <c r="G122" s="160"/>
      <c r="H122" s="207"/>
      <c r="I122" s="379"/>
    </row>
    <row r="123" spans="1:9" s="24" customFormat="1" ht="21.75" customHeight="1" thickBot="1">
      <c r="A123" s="270" t="s">
        <v>200</v>
      </c>
      <c r="B123" s="194"/>
      <c r="C123" s="221"/>
      <c r="D123" s="194"/>
      <c r="E123" s="194"/>
      <c r="F123" s="222" t="s">
        <v>21</v>
      </c>
      <c r="G123" s="214" t="s">
        <v>22</v>
      </c>
      <c r="H123" s="207"/>
      <c r="I123" s="379"/>
    </row>
    <row r="124" spans="1:9" s="24" customFormat="1" ht="10.5">
      <c r="A124" s="198"/>
      <c r="B124" s="217"/>
      <c r="C124" s="199"/>
      <c r="D124" s="223"/>
      <c r="E124" s="216"/>
      <c r="F124" s="224"/>
      <c r="G124" s="202">
        <v>0</v>
      </c>
      <c r="H124" s="207"/>
      <c r="I124" s="379"/>
    </row>
    <row r="125" spans="1:9" s="24" customFormat="1" ht="10.5">
      <c r="A125" s="198"/>
      <c r="B125" s="217"/>
      <c r="C125" s="199"/>
      <c r="D125" s="223"/>
      <c r="E125" s="216"/>
      <c r="F125" s="224"/>
      <c r="G125" s="202"/>
      <c r="H125" s="207"/>
      <c r="I125" s="379"/>
    </row>
    <row r="126" spans="1:9" s="24" customFormat="1" ht="10.5">
      <c r="A126" s="198"/>
      <c r="B126" s="217"/>
      <c r="C126" s="199"/>
      <c r="D126" s="223"/>
      <c r="E126" s="216"/>
      <c r="F126" s="224"/>
      <c r="G126" s="202"/>
      <c r="H126" s="207"/>
      <c r="I126" s="379"/>
    </row>
    <row r="127" spans="1:9" s="24" customFormat="1" ht="10.5">
      <c r="A127" s="198"/>
      <c r="B127" s="217"/>
      <c r="C127" s="199"/>
      <c r="D127" s="223"/>
      <c r="E127" s="216"/>
      <c r="F127" s="224"/>
      <c r="G127" s="202"/>
      <c r="H127" s="207"/>
      <c r="I127" s="379"/>
    </row>
    <row r="128" spans="1:9" s="24" customFormat="1" ht="11.25" thickBot="1">
      <c r="A128" s="149"/>
      <c r="B128" s="220"/>
      <c r="C128" s="203"/>
      <c r="D128" s="225"/>
      <c r="E128" s="219"/>
      <c r="F128" s="226"/>
      <c r="G128" s="206"/>
      <c r="H128" s="207"/>
      <c r="I128" s="379"/>
    </row>
    <row r="129" spans="1:9" s="24" customFormat="1" ht="11.25" thickBot="1">
      <c r="A129" s="382"/>
      <c r="B129" s="207"/>
      <c r="C129" s="207"/>
      <c r="D129" s="207"/>
      <c r="E129" s="207"/>
      <c r="F129" s="207"/>
      <c r="G129" s="160"/>
      <c r="H129" s="207"/>
      <c r="I129" s="379"/>
    </row>
    <row r="130" spans="1:9" s="24" customFormat="1" ht="11.25" thickBot="1">
      <c r="A130" s="382"/>
      <c r="B130" s="207"/>
      <c r="C130" s="129" t="s">
        <v>201</v>
      </c>
      <c r="D130" s="130"/>
      <c r="E130" s="130"/>
      <c r="F130" s="130"/>
      <c r="G130" s="208">
        <f>SUM(G124:G128)</f>
        <v>0</v>
      </c>
      <c r="H130" s="207"/>
      <c r="I130" s="379"/>
    </row>
    <row r="131" spans="1:9" s="24" customFormat="1" ht="11.25" thickBot="1">
      <c r="A131" s="382"/>
      <c r="B131" s="207"/>
      <c r="C131" s="212"/>
      <c r="D131" s="212"/>
      <c r="E131" s="212"/>
      <c r="F131" s="212"/>
      <c r="G131" s="227"/>
      <c r="H131" s="207"/>
      <c r="I131" s="379"/>
    </row>
    <row r="132" spans="1:9" s="24" customFormat="1" ht="21.75" customHeight="1" thickBot="1">
      <c r="A132" s="270" t="s">
        <v>221</v>
      </c>
      <c r="B132" s="194"/>
      <c r="C132" s="221"/>
      <c r="D132" s="195" t="s">
        <v>21</v>
      </c>
      <c r="E132" s="196"/>
      <c r="F132" s="228"/>
      <c r="G132" s="214" t="s">
        <v>22</v>
      </c>
      <c r="H132" s="207"/>
      <c r="I132" s="379"/>
    </row>
    <row r="133" spans="1:9" s="24" customFormat="1" ht="10.5">
      <c r="A133" s="198"/>
      <c r="B133" s="217"/>
      <c r="C133" s="199"/>
      <c r="D133" s="215"/>
      <c r="E133" s="229"/>
      <c r="F133" s="230"/>
      <c r="G133" s="202">
        <v>0</v>
      </c>
      <c r="H133" s="207"/>
      <c r="I133" s="379"/>
    </row>
    <row r="134" spans="1:9" s="24" customFormat="1" ht="10.5">
      <c r="A134" s="198"/>
      <c r="B134" s="217"/>
      <c r="C134" s="199"/>
      <c r="D134" s="215"/>
      <c r="E134" s="229"/>
      <c r="F134" s="231"/>
      <c r="G134" s="202"/>
      <c r="H134" s="207"/>
      <c r="I134" s="379"/>
    </row>
    <row r="135" spans="1:9" s="24" customFormat="1" ht="10.5">
      <c r="A135" s="198"/>
      <c r="B135" s="217"/>
      <c r="C135" s="199"/>
      <c r="D135" s="215"/>
      <c r="E135" s="229"/>
      <c r="F135" s="231"/>
      <c r="G135" s="202"/>
      <c r="H135" s="207"/>
      <c r="I135" s="379"/>
    </row>
    <row r="136" spans="1:9" s="24" customFormat="1" ht="10.5">
      <c r="A136" s="198"/>
      <c r="B136" s="217"/>
      <c r="C136" s="199"/>
      <c r="D136" s="215"/>
      <c r="E136" s="229"/>
      <c r="F136" s="231"/>
      <c r="G136" s="202"/>
      <c r="H136" s="207"/>
      <c r="I136" s="379"/>
    </row>
    <row r="137" spans="1:9" s="24" customFormat="1" ht="11.25" thickBot="1">
      <c r="A137" s="149"/>
      <c r="B137" s="220"/>
      <c r="C137" s="203"/>
      <c r="D137" s="218"/>
      <c r="E137" s="232"/>
      <c r="F137" s="233"/>
      <c r="G137" s="206"/>
      <c r="H137" s="207"/>
      <c r="I137" s="379"/>
    </row>
    <row r="138" spans="1:9" s="24" customFormat="1" ht="11.25" thickBot="1">
      <c r="A138" s="382"/>
      <c r="B138" s="207"/>
      <c r="C138" s="207"/>
      <c r="D138" s="207"/>
      <c r="E138" s="207"/>
      <c r="F138" s="207"/>
      <c r="G138" s="160"/>
      <c r="H138" s="207"/>
      <c r="I138" s="379"/>
    </row>
    <row r="139" spans="1:9" s="24" customFormat="1" ht="11.25" thickBot="1">
      <c r="A139" s="382"/>
      <c r="B139" s="207"/>
      <c r="C139" s="129" t="s">
        <v>202</v>
      </c>
      <c r="D139" s="130"/>
      <c r="E139" s="130"/>
      <c r="F139" s="130"/>
      <c r="G139" s="208">
        <f>SUM(G133:G137)</f>
        <v>0</v>
      </c>
      <c r="H139" s="207"/>
      <c r="I139" s="379"/>
    </row>
    <row r="140" spans="1:9" s="24" customFormat="1" ht="11.25" thickBot="1">
      <c r="A140" s="382"/>
      <c r="B140" s="207"/>
      <c r="C140" s="159"/>
      <c r="D140" s="159"/>
      <c r="E140" s="159"/>
      <c r="F140" s="159"/>
      <c r="G140" s="209"/>
      <c r="H140" s="207"/>
      <c r="I140" s="379"/>
    </row>
    <row r="141" spans="1:9" s="24" customFormat="1" ht="11.25" thickBot="1">
      <c r="A141" s="270" t="s">
        <v>203</v>
      </c>
      <c r="B141" s="194"/>
      <c r="C141" s="221"/>
      <c r="D141" s="195" t="s">
        <v>21</v>
      </c>
      <c r="E141" s="221"/>
      <c r="F141" s="221"/>
      <c r="G141" s="234" t="s">
        <v>22</v>
      </c>
      <c r="H141" s="207"/>
      <c r="I141" s="379"/>
    </row>
    <row r="142" spans="1:9" s="24" customFormat="1" ht="10.5">
      <c r="A142" s="198"/>
      <c r="B142" s="199"/>
      <c r="C142" s="199"/>
      <c r="D142" s="200"/>
      <c r="E142" s="201"/>
      <c r="F142" s="199"/>
      <c r="G142" s="202">
        <v>0</v>
      </c>
      <c r="H142" s="207"/>
      <c r="I142" s="379"/>
    </row>
    <row r="143" spans="1:9" s="24" customFormat="1" ht="10.5">
      <c r="A143" s="198"/>
      <c r="B143" s="199"/>
      <c r="C143" s="199"/>
      <c r="D143" s="200"/>
      <c r="E143" s="201"/>
      <c r="F143" s="199"/>
      <c r="G143" s="202"/>
      <c r="H143" s="207"/>
      <c r="I143" s="379"/>
    </row>
    <row r="144" spans="1:9" s="24" customFormat="1" ht="11.25" thickBot="1">
      <c r="A144" s="149"/>
      <c r="B144" s="203"/>
      <c r="C144" s="203"/>
      <c r="D144" s="204"/>
      <c r="E144" s="205"/>
      <c r="F144" s="203"/>
      <c r="G144" s="206"/>
      <c r="H144" s="207"/>
      <c r="I144" s="379"/>
    </row>
    <row r="145" spans="1:9" s="24" customFormat="1" ht="11.25" thickBot="1">
      <c r="A145" s="382"/>
      <c r="B145" s="207"/>
      <c r="C145" s="235"/>
      <c r="D145" s="235"/>
      <c r="E145" s="235"/>
      <c r="F145" s="235"/>
      <c r="G145" s="236"/>
      <c r="H145" s="207"/>
      <c r="I145" s="379"/>
    </row>
    <row r="146" spans="1:9" s="24" customFormat="1" ht="11.25" thickBot="1">
      <c r="A146" s="382"/>
      <c r="B146" s="207"/>
      <c r="C146" s="129" t="s">
        <v>204</v>
      </c>
      <c r="D146" s="130"/>
      <c r="E146" s="130"/>
      <c r="F146" s="130"/>
      <c r="G146" s="208">
        <f>SUM(G142:G144)</f>
        <v>0</v>
      </c>
      <c r="H146" s="207"/>
      <c r="I146" s="379"/>
    </row>
    <row r="147" spans="1:9" ht="13.5" thickBot="1">
      <c r="A147" s="374"/>
      <c r="B147" s="383"/>
      <c r="C147" s="371"/>
      <c r="D147" s="371"/>
      <c r="E147" s="384"/>
      <c r="F147" s="371"/>
      <c r="G147" s="384"/>
      <c r="H147" s="371"/>
      <c r="I147" s="372"/>
    </row>
    <row r="148" spans="1:9" s="24" customFormat="1" ht="11.25" thickBot="1">
      <c r="A148" s="270" t="s">
        <v>205</v>
      </c>
      <c r="B148" s="194"/>
      <c r="C148" s="221"/>
      <c r="D148" s="195" t="s">
        <v>21</v>
      </c>
      <c r="E148" s="221"/>
      <c r="F148" s="221"/>
      <c r="G148" s="234" t="s">
        <v>22</v>
      </c>
      <c r="H148" s="207"/>
      <c r="I148" s="379"/>
    </row>
    <row r="149" spans="1:9" s="24" customFormat="1" ht="10.5">
      <c r="A149" s="198"/>
      <c r="B149" s="199"/>
      <c r="C149" s="199"/>
      <c r="D149" s="200"/>
      <c r="E149" s="201"/>
      <c r="F149" s="199"/>
      <c r="G149" s="202">
        <v>0</v>
      </c>
      <c r="H149" s="207"/>
      <c r="I149" s="379"/>
    </row>
    <row r="150" spans="1:9" s="24" customFormat="1" ht="10.5">
      <c r="A150" s="198"/>
      <c r="B150" s="199"/>
      <c r="C150" s="199"/>
      <c r="D150" s="200"/>
      <c r="E150" s="201"/>
      <c r="F150" s="199"/>
      <c r="G150" s="202"/>
      <c r="H150" s="207"/>
      <c r="I150" s="379"/>
    </row>
    <row r="151" spans="1:9" s="24" customFormat="1" ht="11.25" thickBot="1">
      <c r="A151" s="149"/>
      <c r="B151" s="203"/>
      <c r="C151" s="203"/>
      <c r="D151" s="204"/>
      <c r="E151" s="205"/>
      <c r="F151" s="203"/>
      <c r="G151" s="206"/>
      <c r="H151" s="207"/>
      <c r="I151" s="379"/>
    </row>
    <row r="152" spans="1:9" s="24" customFormat="1" ht="11.25" thickBot="1">
      <c r="A152" s="382"/>
      <c r="B152" s="207"/>
      <c r="C152" s="207"/>
      <c r="D152" s="207"/>
      <c r="E152" s="207"/>
      <c r="F152" s="207"/>
      <c r="G152" s="160"/>
      <c r="H152" s="207"/>
      <c r="I152" s="379"/>
    </row>
    <row r="153" spans="1:9" s="24" customFormat="1" ht="11.25" thickBot="1">
      <c r="A153" s="382"/>
      <c r="B153" s="207"/>
      <c r="C153" s="129" t="s">
        <v>206</v>
      </c>
      <c r="D153" s="130"/>
      <c r="E153" s="130"/>
      <c r="F153" s="130"/>
      <c r="G153" s="208">
        <f>SUM(G149:G151)</f>
        <v>0</v>
      </c>
      <c r="H153" s="207"/>
      <c r="I153" s="379"/>
    </row>
    <row r="154" spans="1:9" s="24" customFormat="1" ht="11.25" thickBot="1">
      <c r="A154" s="382"/>
      <c r="B154" s="207"/>
      <c r="C154" s="159"/>
      <c r="D154" s="159"/>
      <c r="E154" s="159"/>
      <c r="F154" s="159"/>
      <c r="G154" s="209"/>
      <c r="H154" s="207"/>
      <c r="I154" s="379"/>
    </row>
    <row r="155" spans="1:9" s="24" customFormat="1" ht="11.25" thickBot="1">
      <c r="A155" s="270" t="s">
        <v>26</v>
      </c>
      <c r="B155" s="194"/>
      <c r="C155" s="221"/>
      <c r="D155" s="237" t="s">
        <v>207</v>
      </c>
      <c r="E155" s="238"/>
      <c r="F155" s="239"/>
      <c r="G155" s="234" t="s">
        <v>22</v>
      </c>
      <c r="H155" s="207"/>
      <c r="I155" s="379"/>
    </row>
    <row r="156" spans="1:9" s="24" customFormat="1" ht="10.5">
      <c r="A156" s="141"/>
      <c r="B156" s="207"/>
      <c r="C156" s="207"/>
      <c r="D156" s="240"/>
      <c r="E156" s="241"/>
      <c r="F156" s="242"/>
      <c r="G156" s="243">
        <v>0</v>
      </c>
      <c r="H156" s="207"/>
      <c r="I156" s="379"/>
    </row>
    <row r="157" spans="1:9" s="24" customFormat="1" ht="10.5">
      <c r="A157" s="244"/>
      <c r="B157" s="142"/>
      <c r="C157" s="142"/>
      <c r="D157" s="245"/>
      <c r="E157" s="180"/>
      <c r="F157" s="246"/>
      <c r="G157" s="247"/>
      <c r="H157" s="207"/>
      <c r="I157" s="379"/>
    </row>
    <row r="158" spans="1:9" s="24" customFormat="1" ht="11.25" thickBot="1">
      <c r="A158" s="149"/>
      <c r="B158" s="203"/>
      <c r="C158" s="203"/>
      <c r="D158" s="204"/>
      <c r="E158" s="220"/>
      <c r="F158" s="205"/>
      <c r="G158" s="248"/>
      <c r="H158" s="207"/>
      <c r="I158" s="379"/>
    </row>
    <row r="159" spans="1:9" s="24" customFormat="1" ht="11.25" thickBot="1">
      <c r="A159" s="382"/>
      <c r="B159" s="207"/>
      <c r="C159" s="207"/>
      <c r="D159" s="207"/>
      <c r="E159" s="207"/>
      <c r="F159" s="207"/>
      <c r="G159" s="160"/>
      <c r="H159" s="207"/>
      <c r="I159" s="379"/>
    </row>
    <row r="160" spans="1:9" s="24" customFormat="1" ht="11.25" thickBot="1">
      <c r="A160" s="382"/>
      <c r="B160" s="207"/>
      <c r="C160" s="129" t="s">
        <v>208</v>
      </c>
      <c r="D160" s="130"/>
      <c r="E160" s="130"/>
      <c r="F160" s="130"/>
      <c r="G160" s="208">
        <f>SUM(G156:G158)</f>
        <v>0</v>
      </c>
      <c r="H160" s="207"/>
      <c r="I160" s="379"/>
    </row>
    <row r="161" spans="1:9" ht="13.5" thickBot="1">
      <c r="A161" s="385"/>
      <c r="B161" s="383"/>
      <c r="C161" s="384"/>
      <c r="D161" s="371"/>
      <c r="E161" s="371"/>
      <c r="F161" s="371"/>
      <c r="G161" s="371"/>
      <c r="H161" s="371"/>
      <c r="I161" s="372"/>
    </row>
    <row r="162" spans="1:9" ht="13.5" thickBot="1">
      <c r="A162" s="386"/>
      <c r="B162" s="89" t="s">
        <v>50</v>
      </c>
      <c r="C162" s="90"/>
      <c r="D162" s="91"/>
      <c r="E162" s="92"/>
      <c r="F162" s="93"/>
      <c r="G162" s="94">
        <f>I27+G37+G47+F57+G67+G74+H85+G95+G112+G121+G130+G139+G146+G153+G160</f>
        <v>0</v>
      </c>
      <c r="H162" s="387">
        <f ca="1">NOW()</f>
        <v>44036.414572800924</v>
      </c>
      <c r="I162" s="388"/>
    </row>
    <row r="163" spans="1:9">
      <c r="A163"/>
      <c r="B163" s="7"/>
      <c r="C163"/>
      <c r="D163" s="5"/>
      <c r="E163" s="8"/>
      <c r="F163" s="5"/>
      <c r="G163" s="8"/>
    </row>
    <row r="164" spans="1:9" ht="13.5" thickBot="1">
      <c r="A164" s="7"/>
      <c r="B164" s="7"/>
      <c r="C164" s="8"/>
      <c r="D164" s="5"/>
      <c r="E164" s="8"/>
      <c r="F164" s="5"/>
      <c r="G164" s="8"/>
    </row>
    <row r="165" spans="1:9" s="17" customFormat="1" ht="25.5" thickBot="1">
      <c r="A165" s="279" t="s">
        <v>251</v>
      </c>
      <c r="B165" s="274"/>
      <c r="C165" s="275"/>
      <c r="D165" s="276"/>
      <c r="E165" s="275"/>
      <c r="F165" s="276"/>
      <c r="G165" s="275"/>
      <c r="H165" s="277"/>
      <c r="I165" s="278"/>
    </row>
    <row r="166" spans="1:9">
      <c r="A166" s="2"/>
      <c r="B166" s="7"/>
      <c r="C166" s="8"/>
      <c r="E166" s="3"/>
      <c r="G166" s="3"/>
    </row>
    <row r="167" spans="1:9">
      <c r="C167" s="3"/>
      <c r="E167" s="3"/>
      <c r="G167" s="3"/>
    </row>
    <row r="168" spans="1:9">
      <c r="C168" s="3"/>
    </row>
    <row r="169" spans="1:9">
      <c r="E169" s="4"/>
      <c r="G169" s="4"/>
    </row>
    <row r="170" spans="1:9">
      <c r="A170"/>
      <c r="C170" s="4"/>
    </row>
    <row r="171" spans="1:9">
      <c r="A171"/>
      <c r="C171" s="4"/>
    </row>
    <row r="172" spans="1:9">
      <c r="A172"/>
      <c r="C172" s="4"/>
    </row>
    <row r="173" spans="1:9">
      <c r="A173"/>
      <c r="C173" s="3"/>
    </row>
    <row r="174" spans="1:9">
      <c r="A174"/>
      <c r="C174" s="3"/>
    </row>
    <row r="175" spans="1:9">
      <c r="A175"/>
      <c r="C175" s="3"/>
    </row>
    <row r="176" spans="1:9">
      <c r="A176"/>
      <c r="C176" s="3"/>
    </row>
    <row r="177" spans="1:7">
      <c r="A177"/>
      <c r="C177" s="3"/>
    </row>
    <row r="178" spans="1:7">
      <c r="A178"/>
    </row>
    <row r="179" spans="1:7">
      <c r="A179"/>
    </row>
    <row r="180" spans="1:7">
      <c r="A180"/>
    </row>
    <row r="181" spans="1:7">
      <c r="A181"/>
    </row>
    <row r="182" spans="1:7">
      <c r="A182"/>
      <c r="G182" s="4"/>
    </row>
    <row r="183" spans="1:7">
      <c r="A183"/>
    </row>
    <row r="184" spans="1:7">
      <c r="A184"/>
    </row>
    <row r="185" spans="1:7">
      <c r="A185"/>
    </row>
    <row r="186" spans="1:7">
      <c r="A186"/>
    </row>
    <row r="187" spans="1:7">
      <c r="A187"/>
    </row>
    <row r="188" spans="1:7">
      <c r="A188"/>
    </row>
    <row r="189" spans="1:7">
      <c r="A189"/>
    </row>
    <row r="190" spans="1:7">
      <c r="A190"/>
    </row>
    <row r="191" spans="1:7">
      <c r="A191"/>
    </row>
    <row r="192" spans="1:7">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s="16" t="s">
        <v>128</v>
      </c>
    </row>
    <row r="276" spans="1:8">
      <c r="A276"/>
    </row>
    <row r="277" spans="1:8">
      <c r="A277"/>
    </row>
    <row r="278" spans="1:8" s="24" customFormat="1" ht="10.5">
      <c r="A278" s="24" t="s">
        <v>27</v>
      </c>
      <c r="B278" s="265"/>
      <c r="C278" s="27"/>
      <c r="D278" s="27"/>
      <c r="E278" s="26"/>
      <c r="F278" s="24" t="s">
        <v>27</v>
      </c>
      <c r="G278" s="264" t="s">
        <v>28</v>
      </c>
    </row>
    <row r="279" spans="1:8">
      <c r="A279"/>
      <c r="B279" s="15"/>
      <c r="C279" s="9"/>
      <c r="D279" s="9"/>
      <c r="F279"/>
      <c r="G279" s="13"/>
      <c r="H279"/>
    </row>
    <row r="280" spans="1:8">
      <c r="A280" s="87" t="s">
        <v>123</v>
      </c>
      <c r="B280" s="25"/>
      <c r="C280" s="26"/>
      <c r="D280" s="256"/>
      <c r="F280" s="86" t="s">
        <v>124</v>
      </c>
      <c r="G280" s="13"/>
      <c r="H280"/>
    </row>
    <row r="281" spans="1:8">
      <c r="A281" s="95" t="s">
        <v>287</v>
      </c>
      <c r="B281" s="413">
        <v>5480</v>
      </c>
      <c r="C281" s="26"/>
      <c r="D281" s="27" t="s">
        <v>29</v>
      </c>
      <c r="F281" s="24" t="s">
        <v>188</v>
      </c>
      <c r="G281" s="28">
        <v>75</v>
      </c>
      <c r="H281"/>
    </row>
    <row r="282" spans="1:8">
      <c r="A282" s="95" t="s">
        <v>288</v>
      </c>
      <c r="B282" s="413">
        <v>3099</v>
      </c>
      <c r="C282" s="26"/>
      <c r="D282" s="27" t="s">
        <v>29</v>
      </c>
      <c r="F282" s="24" t="s">
        <v>183</v>
      </c>
      <c r="G282" s="28">
        <v>99</v>
      </c>
      <c r="H282"/>
    </row>
    <row r="283" spans="1:8">
      <c r="A283" s="95" t="s">
        <v>289</v>
      </c>
      <c r="B283" s="413">
        <v>12896</v>
      </c>
      <c r="C283" s="26"/>
      <c r="D283" s="27" t="s">
        <v>29</v>
      </c>
      <c r="F283" s="24" t="s">
        <v>184</v>
      </c>
      <c r="G283" s="28">
        <v>119</v>
      </c>
      <c r="H283"/>
    </row>
    <row r="284" spans="1:8">
      <c r="A284" s="95" t="s">
        <v>290</v>
      </c>
      <c r="B284" s="413">
        <v>3735</v>
      </c>
      <c r="C284" s="26"/>
      <c r="D284" s="27" t="s">
        <v>29</v>
      </c>
      <c r="F284" s="24" t="s">
        <v>185</v>
      </c>
      <c r="G284" s="28">
        <v>140</v>
      </c>
      <c r="H284"/>
    </row>
    <row r="285" spans="1:8">
      <c r="A285" s="95" t="s">
        <v>291</v>
      </c>
      <c r="B285" s="413">
        <v>7515</v>
      </c>
      <c r="C285" s="26"/>
      <c r="D285" s="27" t="s">
        <v>29</v>
      </c>
      <c r="F285" s="24" t="s">
        <v>186</v>
      </c>
      <c r="G285" s="28">
        <v>157</v>
      </c>
      <c r="H285"/>
    </row>
    <row r="286" spans="1:8">
      <c r="A286" s="95" t="s">
        <v>292</v>
      </c>
      <c r="B286" s="413">
        <v>4945</v>
      </c>
      <c r="C286" s="26"/>
      <c r="D286" s="27" t="s">
        <v>29</v>
      </c>
      <c r="F286" s="24" t="s">
        <v>187</v>
      </c>
      <c r="G286" s="28">
        <v>180</v>
      </c>
      <c r="H286"/>
    </row>
    <row r="287" spans="1:8">
      <c r="A287" s="95" t="s">
        <v>293</v>
      </c>
      <c r="B287" s="413">
        <v>6876</v>
      </c>
      <c r="C287" s="26"/>
      <c r="D287" s="27" t="s">
        <v>29</v>
      </c>
      <c r="F287" s="24" t="s">
        <v>167</v>
      </c>
      <c r="G287" s="28">
        <v>200</v>
      </c>
      <c r="H287"/>
    </row>
    <row r="288" spans="1:8">
      <c r="A288" s="95" t="s">
        <v>294</v>
      </c>
      <c r="B288" s="413">
        <v>2716</v>
      </c>
      <c r="C288" s="26"/>
      <c r="D288" s="27" t="s">
        <v>29</v>
      </c>
      <c r="F288" s="24" t="s">
        <v>168</v>
      </c>
      <c r="G288" s="28">
        <v>207</v>
      </c>
      <c r="H288"/>
    </row>
    <row r="289" spans="1:8">
      <c r="A289" s="95" t="s">
        <v>295</v>
      </c>
      <c r="B289" s="413">
        <v>1277</v>
      </c>
      <c r="C289" s="26"/>
      <c r="D289" s="27" t="s">
        <v>29</v>
      </c>
      <c r="F289" s="24" t="s">
        <v>169</v>
      </c>
      <c r="G289" s="28">
        <v>225</v>
      </c>
      <c r="H289"/>
    </row>
    <row r="290" spans="1:8">
      <c r="A290" s="95" t="s">
        <v>296</v>
      </c>
      <c r="B290" s="413">
        <v>8105</v>
      </c>
      <c r="C290" s="26"/>
      <c r="D290" s="27" t="s">
        <v>29</v>
      </c>
      <c r="F290" s="24" t="s">
        <v>170</v>
      </c>
      <c r="G290" s="28">
        <v>234</v>
      </c>
      <c r="H290"/>
    </row>
    <row r="291" spans="1:8">
      <c r="A291" s="95" t="s">
        <v>297</v>
      </c>
      <c r="B291" s="413">
        <v>8799</v>
      </c>
      <c r="C291" s="26"/>
      <c r="D291" s="27" t="s">
        <v>29</v>
      </c>
      <c r="F291" s="24" t="s">
        <v>68</v>
      </c>
      <c r="G291" s="28">
        <v>29</v>
      </c>
      <c r="H291"/>
    </row>
    <row r="292" spans="1:8">
      <c r="A292" s="95" t="s">
        <v>298</v>
      </c>
      <c r="B292" s="413">
        <v>4158</v>
      </c>
      <c r="C292" s="26"/>
      <c r="D292" s="27" t="s">
        <v>29</v>
      </c>
      <c r="F292" s="24" t="s">
        <v>69</v>
      </c>
      <c r="G292" s="28">
        <v>127</v>
      </c>
      <c r="H292"/>
    </row>
    <row r="293" spans="1:8">
      <c r="A293" s="95" t="s">
        <v>299</v>
      </c>
      <c r="B293" s="413">
        <v>7644</v>
      </c>
      <c r="C293" s="26"/>
      <c r="D293" s="27" t="s">
        <v>29</v>
      </c>
      <c r="F293" s="24" t="s">
        <v>70</v>
      </c>
      <c r="G293" s="28">
        <v>116</v>
      </c>
      <c r="H293"/>
    </row>
    <row r="294" spans="1:8">
      <c r="A294" s="95" t="s">
        <v>300</v>
      </c>
      <c r="B294" s="413">
        <v>8786</v>
      </c>
      <c r="C294" s="26"/>
      <c r="D294" s="27" t="s">
        <v>29</v>
      </c>
      <c r="F294" s="24" t="s">
        <v>71</v>
      </c>
      <c r="G294" s="28">
        <v>110</v>
      </c>
      <c r="H294"/>
    </row>
    <row r="295" spans="1:8">
      <c r="A295" s="95" t="s">
        <v>301</v>
      </c>
      <c r="B295" s="413">
        <v>2833</v>
      </c>
      <c r="C295" s="26"/>
      <c r="D295" s="27" t="s">
        <v>29</v>
      </c>
      <c r="F295" s="24" t="s">
        <v>30</v>
      </c>
      <c r="G295" s="28">
        <v>32</v>
      </c>
      <c r="H295"/>
    </row>
    <row r="296" spans="1:8">
      <c r="A296" s="95" t="s">
        <v>302</v>
      </c>
      <c r="B296" s="413">
        <v>1920</v>
      </c>
      <c r="C296" s="26"/>
      <c r="D296" s="27" t="s">
        <v>29</v>
      </c>
      <c r="F296" s="24" t="s">
        <v>11</v>
      </c>
      <c r="G296" s="28">
        <v>47</v>
      </c>
      <c r="H296"/>
    </row>
    <row r="297" spans="1:8">
      <c r="A297" s="95" t="s">
        <v>303</v>
      </c>
      <c r="B297" s="413">
        <v>917</v>
      </c>
      <c r="C297" s="26"/>
      <c r="D297" s="27" t="s">
        <v>29</v>
      </c>
      <c r="F297" s="24" t="s">
        <v>32</v>
      </c>
      <c r="G297" s="28">
        <v>50</v>
      </c>
      <c r="H297"/>
    </row>
    <row r="298" spans="1:8">
      <c r="A298" s="24" t="s">
        <v>246</v>
      </c>
      <c r="B298" s="28">
        <v>28483</v>
      </c>
      <c r="D298" s="27" t="s">
        <v>29</v>
      </c>
      <c r="F298" s="24" t="s">
        <v>12</v>
      </c>
      <c r="G298" s="28">
        <v>63</v>
      </c>
      <c r="H298"/>
    </row>
    <row r="299" spans="1:8">
      <c r="A299" s="24" t="s">
        <v>249</v>
      </c>
      <c r="B299" s="28">
        <v>46261</v>
      </c>
      <c r="D299" s="27" t="s">
        <v>29</v>
      </c>
      <c r="F299" s="24" t="s">
        <v>33</v>
      </c>
      <c r="G299" s="28">
        <v>76</v>
      </c>
      <c r="H299"/>
    </row>
    <row r="300" spans="1:8">
      <c r="A300" s="24" t="s">
        <v>248</v>
      </c>
      <c r="B300" s="28">
        <v>34086</v>
      </c>
      <c r="D300" s="27" t="s">
        <v>29</v>
      </c>
      <c r="F300" s="24" t="s">
        <v>14</v>
      </c>
      <c r="G300" s="28">
        <v>87</v>
      </c>
      <c r="H300"/>
    </row>
    <row r="301" spans="1:8">
      <c r="A301" s="24" t="s">
        <v>146</v>
      </c>
      <c r="B301" s="29">
        <v>11427</v>
      </c>
      <c r="D301" s="27" t="s">
        <v>29</v>
      </c>
      <c r="F301" s="24" t="s">
        <v>34</v>
      </c>
      <c r="G301" s="28">
        <v>98</v>
      </c>
      <c r="H301"/>
    </row>
    <row r="302" spans="1:8">
      <c r="A302" s="24" t="s">
        <v>147</v>
      </c>
      <c r="B302" s="28">
        <v>24186</v>
      </c>
      <c r="D302" s="27" t="s">
        <v>29</v>
      </c>
      <c r="F302" s="24" t="s">
        <v>35</v>
      </c>
      <c r="G302" s="28">
        <v>108</v>
      </c>
      <c r="H302"/>
    </row>
    <row r="303" spans="1:8">
      <c r="A303" s="24" t="s">
        <v>148</v>
      </c>
      <c r="B303" s="28">
        <v>10219</v>
      </c>
      <c r="D303" s="27" t="s">
        <v>29</v>
      </c>
      <c r="F303" s="24" t="s">
        <v>36</v>
      </c>
      <c r="G303" s="28">
        <v>123</v>
      </c>
      <c r="H303"/>
    </row>
    <row r="304" spans="1:8">
      <c r="A304" s="24" t="s">
        <v>149</v>
      </c>
      <c r="B304" s="28">
        <v>17675</v>
      </c>
      <c r="D304" s="27" t="s">
        <v>29</v>
      </c>
      <c r="F304" s="24" t="s">
        <v>72</v>
      </c>
      <c r="G304" s="28">
        <v>163</v>
      </c>
      <c r="H304"/>
    </row>
    <row r="305" spans="1:8">
      <c r="A305" s="24" t="s">
        <v>150</v>
      </c>
      <c r="B305" s="28">
        <v>10296</v>
      </c>
      <c r="D305" s="27" t="s">
        <v>29</v>
      </c>
      <c r="F305" s="24" t="s">
        <v>42</v>
      </c>
      <c r="G305" s="28">
        <v>31</v>
      </c>
      <c r="H305"/>
    </row>
    <row r="306" spans="1:8">
      <c r="A306" s="24" t="s">
        <v>151</v>
      </c>
      <c r="B306" s="28">
        <v>8428</v>
      </c>
      <c r="D306" s="27" t="s">
        <v>29</v>
      </c>
      <c r="F306" s="24" t="s">
        <v>43</v>
      </c>
      <c r="G306" s="28">
        <v>34</v>
      </c>
      <c r="H306"/>
    </row>
    <row r="307" spans="1:8">
      <c r="A307" s="24" t="s">
        <v>152</v>
      </c>
      <c r="B307" s="28">
        <v>7669</v>
      </c>
      <c r="D307" s="27" t="s">
        <v>29</v>
      </c>
      <c r="F307" s="24" t="s">
        <v>44</v>
      </c>
      <c r="G307" s="28">
        <v>40</v>
      </c>
      <c r="H307"/>
    </row>
    <row r="308" spans="1:8">
      <c r="A308" s="24" t="s">
        <v>153</v>
      </c>
      <c r="B308" s="28">
        <v>8035</v>
      </c>
      <c r="D308" s="27" t="s">
        <v>29</v>
      </c>
      <c r="F308" s="24" t="s">
        <v>45</v>
      </c>
      <c r="G308" s="28">
        <v>44</v>
      </c>
      <c r="H308"/>
    </row>
    <row r="309" spans="1:8">
      <c r="A309" s="24" t="s">
        <v>247</v>
      </c>
      <c r="B309" s="28">
        <v>20832</v>
      </c>
      <c r="D309" s="27" t="s">
        <v>29</v>
      </c>
      <c r="F309" s="24" t="s">
        <v>46</v>
      </c>
      <c r="G309" s="28">
        <v>48</v>
      </c>
      <c r="H309"/>
    </row>
    <row r="310" spans="1:8">
      <c r="A310" s="24" t="s">
        <v>154</v>
      </c>
      <c r="B310" s="28">
        <v>11982</v>
      </c>
      <c r="D310" s="27" t="s">
        <v>29</v>
      </c>
      <c r="F310" s="24" t="s">
        <v>47</v>
      </c>
      <c r="G310" s="28">
        <v>56</v>
      </c>
      <c r="H310"/>
    </row>
    <row r="311" spans="1:8">
      <c r="A311" s="24" t="s">
        <v>155</v>
      </c>
      <c r="B311" s="28">
        <v>4964</v>
      </c>
      <c r="D311" s="27" t="s">
        <v>29</v>
      </c>
      <c r="F311" s="24" t="s">
        <v>48</v>
      </c>
      <c r="G311" s="28">
        <v>61</v>
      </c>
      <c r="H311"/>
    </row>
    <row r="312" spans="1:8">
      <c r="A312" s="24" t="s">
        <v>156</v>
      </c>
      <c r="B312" s="28">
        <v>13264</v>
      </c>
      <c r="D312" s="27" t="s">
        <v>29</v>
      </c>
      <c r="F312" s="24" t="s">
        <v>37</v>
      </c>
      <c r="G312" s="28">
        <v>65</v>
      </c>
      <c r="H312"/>
    </row>
    <row r="313" spans="1:8">
      <c r="A313" s="24" t="s">
        <v>157</v>
      </c>
      <c r="B313" s="28">
        <v>9584</v>
      </c>
      <c r="D313" s="27" t="s">
        <v>29</v>
      </c>
      <c r="F313" s="24" t="s">
        <v>38</v>
      </c>
      <c r="G313" s="28">
        <v>68</v>
      </c>
      <c r="H313"/>
    </row>
    <row r="314" spans="1:8">
      <c r="A314" s="24" t="s">
        <v>158</v>
      </c>
      <c r="B314" s="28">
        <v>4637</v>
      </c>
      <c r="D314" s="27" t="s">
        <v>29</v>
      </c>
      <c r="F314" s="24" t="s">
        <v>39</v>
      </c>
      <c r="G314" s="28">
        <v>79</v>
      </c>
      <c r="H314"/>
    </row>
    <row r="315" spans="1:8">
      <c r="A315" s="24" t="s">
        <v>159</v>
      </c>
      <c r="B315" s="28">
        <v>6221</v>
      </c>
      <c r="D315" s="27" t="s">
        <v>29</v>
      </c>
      <c r="F315" s="24" t="s">
        <v>13</v>
      </c>
      <c r="G315" s="28">
        <v>95</v>
      </c>
      <c r="H315"/>
    </row>
    <row r="316" spans="1:8">
      <c r="A316" s="24" t="s">
        <v>160</v>
      </c>
      <c r="B316" s="28">
        <v>6383</v>
      </c>
      <c r="D316" s="27" t="s">
        <v>29</v>
      </c>
      <c r="F316" s="24" t="s">
        <v>40</v>
      </c>
      <c r="G316" s="28">
        <v>111</v>
      </c>
      <c r="H316"/>
    </row>
    <row r="317" spans="1:8">
      <c r="A317" s="24" t="s">
        <v>161</v>
      </c>
      <c r="B317" s="28">
        <v>8727</v>
      </c>
      <c r="D317" s="27" t="s">
        <v>29</v>
      </c>
      <c r="F317" s="24" t="s">
        <v>41</v>
      </c>
      <c r="G317" s="28">
        <v>128</v>
      </c>
      <c r="H317"/>
    </row>
    <row r="318" spans="1:8">
      <c r="A318" s="24" t="s">
        <v>162</v>
      </c>
      <c r="B318" s="28">
        <v>11179</v>
      </c>
      <c r="D318" s="27" t="s">
        <v>29</v>
      </c>
      <c r="F318" s="24" t="s">
        <v>171</v>
      </c>
      <c r="G318" s="28">
        <v>156</v>
      </c>
      <c r="H318"/>
    </row>
    <row r="319" spans="1:8">
      <c r="A319" s="24" t="s">
        <v>163</v>
      </c>
      <c r="B319" s="28">
        <v>8840</v>
      </c>
      <c r="D319" s="27" t="s">
        <v>29</v>
      </c>
      <c r="F319" s="24" t="s">
        <v>234</v>
      </c>
      <c r="G319" s="28">
        <v>147</v>
      </c>
      <c r="H319"/>
    </row>
    <row r="320" spans="1:8">
      <c r="A320" s="24"/>
      <c r="B320" s="28"/>
      <c r="D320" s="27"/>
      <c r="F320" s="24" t="s">
        <v>235</v>
      </c>
      <c r="G320" s="28">
        <v>108</v>
      </c>
      <c r="H320"/>
    </row>
    <row r="321" spans="1:8">
      <c r="A321" s="86" t="s">
        <v>125</v>
      </c>
      <c r="B321" s="28"/>
      <c r="D321" s="27" t="s">
        <v>29</v>
      </c>
      <c r="F321" s="24" t="s">
        <v>73</v>
      </c>
      <c r="G321" s="30">
        <v>34</v>
      </c>
      <c r="H321"/>
    </row>
    <row r="322" spans="1:8">
      <c r="A322" s="95" t="s">
        <v>245</v>
      </c>
      <c r="B322" s="28">
        <v>12515</v>
      </c>
      <c r="D322" s="27" t="s">
        <v>29</v>
      </c>
      <c r="F322" s="26" t="s">
        <v>74</v>
      </c>
      <c r="G322" s="31">
        <v>37</v>
      </c>
      <c r="H322"/>
    </row>
    <row r="323" spans="1:8">
      <c r="A323" s="24" t="s">
        <v>242</v>
      </c>
      <c r="B323" s="33">
        <v>23206</v>
      </c>
      <c r="D323" s="27" t="s">
        <v>29</v>
      </c>
      <c r="F323" s="26" t="s">
        <v>75</v>
      </c>
      <c r="G323" s="31">
        <v>39</v>
      </c>
      <c r="H323"/>
    </row>
    <row r="324" spans="1:8">
      <c r="A324" s="24" t="s">
        <v>135</v>
      </c>
      <c r="B324" s="28">
        <v>17217</v>
      </c>
      <c r="D324" s="27" t="s">
        <v>29</v>
      </c>
      <c r="F324" s="26" t="s">
        <v>76</v>
      </c>
      <c r="G324" s="31">
        <v>42</v>
      </c>
      <c r="H324"/>
    </row>
    <row r="325" spans="1:8">
      <c r="A325" s="24" t="s">
        <v>243</v>
      </c>
      <c r="B325" s="28">
        <v>15853</v>
      </c>
      <c r="D325" s="27" t="s">
        <v>29</v>
      </c>
      <c r="F325" s="26" t="s">
        <v>77</v>
      </c>
      <c r="G325" s="31">
        <v>45</v>
      </c>
      <c r="H325"/>
    </row>
    <row r="326" spans="1:8">
      <c r="A326" s="24" t="s">
        <v>244</v>
      </c>
      <c r="B326" s="28">
        <v>11019</v>
      </c>
      <c r="D326" s="27" t="s">
        <v>29</v>
      </c>
      <c r="F326" s="26" t="s">
        <v>78</v>
      </c>
      <c r="G326" s="31">
        <v>47</v>
      </c>
      <c r="H326"/>
    </row>
    <row r="327" spans="1:8">
      <c r="A327" s="24"/>
      <c r="B327" s="28"/>
      <c r="C327" s="9"/>
      <c r="D327" s="27" t="s">
        <v>29</v>
      </c>
      <c r="F327" s="26" t="s">
        <v>79</v>
      </c>
      <c r="G327" s="31">
        <v>50</v>
      </c>
      <c r="H327"/>
    </row>
    <row r="328" spans="1:8">
      <c r="A328" s="24"/>
      <c r="B328" s="29"/>
      <c r="C328" s="9"/>
      <c r="D328" s="9"/>
      <c r="F328" s="26" t="s">
        <v>80</v>
      </c>
      <c r="G328" s="31">
        <v>52</v>
      </c>
      <c r="H328"/>
    </row>
    <row r="329" spans="1:8">
      <c r="A329" s="86" t="s">
        <v>126</v>
      </c>
      <c r="B329" s="28"/>
      <c r="C329" s="9"/>
      <c r="D329" s="9"/>
      <c r="F329" s="26" t="s">
        <v>81</v>
      </c>
      <c r="G329" s="31">
        <v>54</v>
      </c>
      <c r="H329"/>
    </row>
    <row r="330" spans="1:8">
      <c r="A330" s="95" t="s">
        <v>315</v>
      </c>
      <c r="B330" s="28">
        <v>136</v>
      </c>
      <c r="C330" s="9"/>
      <c r="D330" s="9" t="s">
        <v>7</v>
      </c>
      <c r="F330" s="26" t="s">
        <v>82</v>
      </c>
      <c r="G330" s="31">
        <v>57</v>
      </c>
      <c r="H330"/>
    </row>
    <row r="331" spans="1:8">
      <c r="A331" s="95" t="s">
        <v>316</v>
      </c>
      <c r="B331" s="28">
        <v>149</v>
      </c>
      <c r="C331" s="9"/>
      <c r="D331" s="9" t="s">
        <v>7</v>
      </c>
      <c r="F331" s="26" t="s">
        <v>83</v>
      </c>
      <c r="G331" s="31">
        <v>59</v>
      </c>
      <c r="H331"/>
    </row>
    <row r="332" spans="1:8">
      <c r="A332" s="95" t="s">
        <v>317</v>
      </c>
      <c r="B332" s="28">
        <v>371</v>
      </c>
      <c r="C332" s="9"/>
      <c r="D332" s="9" t="s">
        <v>7</v>
      </c>
      <c r="F332" s="26" t="s">
        <v>85</v>
      </c>
      <c r="G332" s="31">
        <v>61</v>
      </c>
      <c r="H332"/>
    </row>
    <row r="333" spans="1:8">
      <c r="A333" s="95" t="s">
        <v>318</v>
      </c>
      <c r="B333" s="28">
        <v>259</v>
      </c>
      <c r="C333" s="9"/>
      <c r="D333" s="9" t="s">
        <v>7</v>
      </c>
      <c r="F333" s="26" t="s">
        <v>86</v>
      </c>
      <c r="G333" s="31">
        <v>63</v>
      </c>
      <c r="H333"/>
    </row>
    <row r="334" spans="1:8">
      <c r="A334" s="95" t="s">
        <v>319</v>
      </c>
      <c r="B334" s="28">
        <v>296</v>
      </c>
      <c r="C334" s="9"/>
      <c r="D334" s="9" t="s">
        <v>7</v>
      </c>
      <c r="F334" s="26" t="s">
        <v>87</v>
      </c>
      <c r="G334" s="31">
        <v>65</v>
      </c>
      <c r="H334"/>
    </row>
    <row r="335" spans="1:8">
      <c r="A335" s="95" t="s">
        <v>320</v>
      </c>
      <c r="B335" s="28">
        <v>150</v>
      </c>
      <c r="C335" s="9"/>
      <c r="D335" s="9" t="s">
        <v>7</v>
      </c>
      <c r="F335" s="26" t="s">
        <v>309</v>
      </c>
      <c r="G335" s="31">
        <v>0</v>
      </c>
      <c r="H335"/>
    </row>
    <row r="336" spans="1:8">
      <c r="A336" s="95" t="s">
        <v>239</v>
      </c>
      <c r="B336" s="28">
        <v>288</v>
      </c>
      <c r="C336" s="9"/>
      <c r="D336" s="9" t="s">
        <v>7</v>
      </c>
      <c r="F336"/>
      <c r="G336"/>
      <c r="H336"/>
    </row>
    <row r="337" spans="1:8">
      <c r="A337" s="95" t="s">
        <v>305</v>
      </c>
      <c r="B337" s="28">
        <v>79</v>
      </c>
      <c r="C337" s="9"/>
      <c r="D337" s="9" t="s">
        <v>7</v>
      </c>
      <c r="H337"/>
    </row>
    <row r="338" spans="1:8">
      <c r="A338" s="95" t="s">
        <v>136</v>
      </c>
      <c r="B338" s="28">
        <v>48</v>
      </c>
      <c r="C338" s="9"/>
      <c r="D338" s="9" t="s">
        <v>7</v>
      </c>
      <c r="H338"/>
    </row>
    <row r="339" spans="1:8">
      <c r="A339" s="95" t="s">
        <v>90</v>
      </c>
      <c r="B339" s="28">
        <v>81</v>
      </c>
      <c r="C339" s="9"/>
      <c r="D339" s="9" t="s">
        <v>7</v>
      </c>
      <c r="H339"/>
    </row>
    <row r="340" spans="1:8">
      <c r="A340" s="95" t="s">
        <v>88</v>
      </c>
      <c r="B340" s="28">
        <v>38</v>
      </c>
      <c r="C340" s="9"/>
      <c r="D340" s="9" t="s">
        <v>7</v>
      </c>
      <c r="H340"/>
    </row>
    <row r="341" spans="1:8">
      <c r="A341" s="95" t="s">
        <v>321</v>
      </c>
      <c r="B341" s="28">
        <v>25</v>
      </c>
      <c r="C341" s="9"/>
      <c r="D341" s="9" t="s">
        <v>7</v>
      </c>
      <c r="H341"/>
    </row>
    <row r="342" spans="1:8">
      <c r="A342" s="95" t="s">
        <v>322</v>
      </c>
      <c r="B342" s="28">
        <v>88</v>
      </c>
      <c r="C342" s="9"/>
      <c r="D342" s="9" t="s">
        <v>7</v>
      </c>
      <c r="H342"/>
    </row>
    <row r="343" spans="1:8">
      <c r="A343" s="95" t="s">
        <v>323</v>
      </c>
      <c r="B343" s="28">
        <v>58</v>
      </c>
      <c r="C343" s="9"/>
      <c r="D343" s="9" t="s">
        <v>7</v>
      </c>
      <c r="H343"/>
    </row>
    <row r="344" spans="1:8">
      <c r="A344" s="95" t="s">
        <v>84</v>
      </c>
      <c r="B344" s="28">
        <v>15</v>
      </c>
      <c r="C344" s="9"/>
      <c r="D344" s="9" t="s">
        <v>7</v>
      </c>
      <c r="H344"/>
    </row>
    <row r="345" spans="1:8">
      <c r="A345" s="95" t="s">
        <v>324</v>
      </c>
      <c r="B345" s="28">
        <v>9</v>
      </c>
      <c r="C345" s="9"/>
      <c r="D345" s="9" t="s">
        <v>7</v>
      </c>
      <c r="H345"/>
    </row>
    <row r="346" spans="1:8">
      <c r="A346" s="95" t="s">
        <v>325</v>
      </c>
      <c r="B346" s="28">
        <v>14</v>
      </c>
      <c r="C346" s="9"/>
      <c r="D346" s="9" t="s">
        <v>7</v>
      </c>
      <c r="H346"/>
    </row>
    <row r="347" spans="1:8">
      <c r="A347" s="95" t="s">
        <v>326</v>
      </c>
      <c r="B347" s="28">
        <v>19</v>
      </c>
      <c r="C347" s="9"/>
      <c r="D347" s="9" t="s">
        <v>7</v>
      </c>
      <c r="H347"/>
    </row>
    <row r="348" spans="1:8">
      <c r="A348" s="95" t="s">
        <v>132</v>
      </c>
      <c r="B348" s="28">
        <v>22</v>
      </c>
      <c r="C348" s="9"/>
      <c r="D348" s="9" t="s">
        <v>7</v>
      </c>
      <c r="H348"/>
    </row>
    <row r="349" spans="1:8">
      <c r="A349" s="95" t="s">
        <v>327</v>
      </c>
      <c r="B349" s="28">
        <v>30</v>
      </c>
      <c r="C349" s="9"/>
      <c r="D349" s="9" t="s">
        <v>7</v>
      </c>
      <c r="H349"/>
    </row>
    <row r="350" spans="1:8">
      <c r="A350" s="95" t="s">
        <v>328</v>
      </c>
      <c r="B350" s="28">
        <v>4</v>
      </c>
      <c r="C350" s="9"/>
      <c r="D350" s="9" t="s">
        <v>7</v>
      </c>
      <c r="H350"/>
    </row>
    <row r="351" spans="1:8">
      <c r="A351" s="95" t="s">
        <v>329</v>
      </c>
      <c r="B351" s="28">
        <v>5</v>
      </c>
      <c r="C351" s="9"/>
      <c r="D351" s="9" t="s">
        <v>7</v>
      </c>
      <c r="H351"/>
    </row>
    <row r="352" spans="1:8">
      <c r="A352" s="95" t="s">
        <v>344</v>
      </c>
      <c r="B352" s="28">
        <v>3</v>
      </c>
      <c r="C352" s="9"/>
      <c r="D352" s="9" t="s">
        <v>7</v>
      </c>
      <c r="H352"/>
    </row>
    <row r="353" spans="1:8">
      <c r="A353" s="24" t="s">
        <v>330</v>
      </c>
      <c r="B353" s="28">
        <v>3</v>
      </c>
      <c r="D353" s="9" t="s">
        <v>7</v>
      </c>
      <c r="H353"/>
    </row>
    <row r="354" spans="1:8">
      <c r="A354" s="24" t="s">
        <v>237</v>
      </c>
      <c r="B354" s="33">
        <v>2</v>
      </c>
      <c r="D354" s="9" t="s">
        <v>7</v>
      </c>
      <c r="H354"/>
    </row>
    <row r="355" spans="1:8">
      <c r="A355" s="24" t="s">
        <v>238</v>
      </c>
      <c r="B355" s="33">
        <v>5</v>
      </c>
      <c r="D355" s="9" t="s">
        <v>7</v>
      </c>
      <c r="H355"/>
    </row>
    <row r="356" spans="1:8">
      <c r="A356" s="24" t="s">
        <v>331</v>
      </c>
      <c r="B356" s="28">
        <v>12</v>
      </c>
      <c r="D356" s="9" t="s">
        <v>7</v>
      </c>
      <c r="H356"/>
    </row>
    <row r="357" spans="1:8">
      <c r="A357" s="24" t="s">
        <v>332</v>
      </c>
      <c r="B357" s="28">
        <v>73</v>
      </c>
      <c r="D357" s="9" t="s">
        <v>7</v>
      </c>
      <c r="H357"/>
    </row>
    <row r="358" spans="1:8">
      <c r="A358" s="24" t="s">
        <v>333</v>
      </c>
      <c r="B358" s="28">
        <v>102</v>
      </c>
      <c r="D358" s="9" t="s">
        <v>7</v>
      </c>
      <c r="H358"/>
    </row>
    <row r="359" spans="1:8">
      <c r="A359" s="24" t="s">
        <v>240</v>
      </c>
      <c r="B359" s="28">
        <v>8</v>
      </c>
      <c r="D359" s="9" t="s">
        <v>7</v>
      </c>
      <c r="H359"/>
    </row>
    <row r="360" spans="1:8">
      <c r="A360" s="24" t="s">
        <v>236</v>
      </c>
      <c r="B360" s="28">
        <v>13</v>
      </c>
      <c r="D360" s="9" t="s">
        <v>7</v>
      </c>
      <c r="H360"/>
    </row>
    <row r="361" spans="1:8">
      <c r="A361" s="24" t="s">
        <v>241</v>
      </c>
      <c r="B361" s="28">
        <v>13</v>
      </c>
      <c r="D361" s="9" t="s">
        <v>7</v>
      </c>
      <c r="H361"/>
    </row>
    <row r="362" spans="1:8">
      <c r="A362" s="24" t="s">
        <v>334</v>
      </c>
      <c r="B362" s="28">
        <v>17</v>
      </c>
      <c r="C362" s="9"/>
      <c r="D362" s="9" t="s">
        <v>7</v>
      </c>
      <c r="H362"/>
    </row>
    <row r="363" spans="1:8">
      <c r="A363" s="24" t="s">
        <v>335</v>
      </c>
      <c r="B363" s="28">
        <v>13</v>
      </c>
      <c r="C363" s="9"/>
      <c r="D363" s="9" t="s">
        <v>7</v>
      </c>
      <c r="H363"/>
    </row>
    <row r="364" spans="1:8">
      <c r="A364" s="24" t="s">
        <v>336</v>
      </c>
      <c r="B364" s="28">
        <v>24</v>
      </c>
      <c r="C364" s="27"/>
      <c r="D364" s="9" t="s">
        <v>7</v>
      </c>
      <c r="H364"/>
    </row>
    <row r="365" spans="1:8">
      <c r="A365" s="24" t="s">
        <v>337</v>
      </c>
      <c r="B365" s="28">
        <v>123</v>
      </c>
      <c r="C365" s="27"/>
      <c r="D365" s="9" t="s">
        <v>7</v>
      </c>
      <c r="H365"/>
    </row>
    <row r="366" spans="1:8">
      <c r="A366" s="24" t="s">
        <v>338</v>
      </c>
      <c r="B366" s="28">
        <v>40</v>
      </c>
      <c r="C366" s="27"/>
      <c r="D366" s="9" t="s">
        <v>7</v>
      </c>
      <c r="H366"/>
    </row>
    <row r="367" spans="1:8">
      <c r="A367" s="24" t="s">
        <v>89</v>
      </c>
      <c r="B367" s="28">
        <v>77</v>
      </c>
      <c r="C367" s="27"/>
      <c r="D367" s="9" t="s">
        <v>7</v>
      </c>
      <c r="H367"/>
    </row>
    <row r="368" spans="1:8">
      <c r="A368" s="24" t="s">
        <v>339</v>
      </c>
      <c r="B368" s="28">
        <v>80</v>
      </c>
      <c r="C368" s="27"/>
      <c r="D368" s="9" t="s">
        <v>7</v>
      </c>
      <c r="H368"/>
    </row>
    <row r="369" spans="1:8">
      <c r="A369" s="24" t="s">
        <v>340</v>
      </c>
      <c r="B369" s="28">
        <v>80</v>
      </c>
      <c r="C369" s="27"/>
      <c r="D369" s="9" t="s">
        <v>7</v>
      </c>
      <c r="H369"/>
    </row>
    <row r="370" spans="1:8">
      <c r="A370" s="24" t="s">
        <v>137</v>
      </c>
      <c r="B370" s="28">
        <v>15</v>
      </c>
      <c r="C370" s="27"/>
      <c r="D370" s="9" t="s">
        <v>7</v>
      </c>
      <c r="H370"/>
    </row>
    <row r="371" spans="1:8">
      <c r="A371" s="24" t="s">
        <v>341</v>
      </c>
      <c r="B371" s="28">
        <v>937</v>
      </c>
      <c r="C371" s="27"/>
      <c r="D371" s="9" t="s">
        <v>62</v>
      </c>
      <c r="H371"/>
    </row>
    <row r="372" spans="1:8">
      <c r="A372" s="24" t="s">
        <v>342</v>
      </c>
      <c r="B372" s="28">
        <v>937</v>
      </c>
      <c r="C372" s="27"/>
      <c r="D372" s="9" t="s">
        <v>62</v>
      </c>
      <c r="H372"/>
    </row>
    <row r="373" spans="1:8">
      <c r="A373" s="24"/>
      <c r="B373" s="28"/>
      <c r="C373" s="27"/>
      <c r="D373" s="9"/>
      <c r="E373"/>
      <c r="H373"/>
    </row>
    <row r="374" spans="1:8">
      <c r="A374" s="400" t="s">
        <v>127</v>
      </c>
      <c r="B374" s="28"/>
      <c r="C374" s="27"/>
      <c r="D374" s="27"/>
      <c r="E374"/>
      <c r="H374"/>
    </row>
    <row r="375" spans="1:8">
      <c r="A375" s="389" t="s">
        <v>252</v>
      </c>
      <c r="B375" s="390">
        <v>0.17399999999999999</v>
      </c>
      <c r="C375" s="401"/>
      <c r="D375" s="392" t="s">
        <v>31</v>
      </c>
      <c r="E375"/>
      <c r="H375"/>
    </row>
    <row r="376" spans="1:8">
      <c r="A376" s="393" t="s">
        <v>253</v>
      </c>
      <c r="B376" s="402"/>
      <c r="C376" s="399">
        <v>8.3699999999999992</v>
      </c>
      <c r="D376" s="396" t="s">
        <v>49</v>
      </c>
      <c r="E376"/>
      <c r="H376"/>
    </row>
    <row r="377" spans="1:8">
      <c r="A377" s="389" t="s">
        <v>254</v>
      </c>
      <c r="B377" s="390">
        <v>0.13100000000000001</v>
      </c>
      <c r="C377" s="398"/>
      <c r="D377" s="392" t="s">
        <v>31</v>
      </c>
      <c r="E377"/>
      <c r="F377"/>
      <c r="G377"/>
      <c r="H377"/>
    </row>
    <row r="378" spans="1:8">
      <c r="A378" s="393" t="s">
        <v>255</v>
      </c>
      <c r="B378" s="394"/>
      <c r="C378" s="399">
        <v>7.06</v>
      </c>
      <c r="D378" s="396" t="s">
        <v>49</v>
      </c>
      <c r="E378"/>
      <c r="F378"/>
      <c r="G378"/>
      <c r="H378"/>
    </row>
    <row r="379" spans="1:8">
      <c r="A379" s="389" t="s">
        <v>256</v>
      </c>
      <c r="B379" s="390">
        <v>0.123</v>
      </c>
      <c r="C379" s="398"/>
      <c r="D379" s="392" t="s">
        <v>31</v>
      </c>
      <c r="E379"/>
      <c r="F379"/>
      <c r="G379"/>
      <c r="H379"/>
    </row>
    <row r="380" spans="1:8">
      <c r="A380" s="393" t="s">
        <v>257</v>
      </c>
      <c r="B380" s="394"/>
      <c r="C380" s="399">
        <v>6.17</v>
      </c>
      <c r="D380" s="396" t="s">
        <v>49</v>
      </c>
      <c r="E380"/>
      <c r="F380"/>
      <c r="G380"/>
      <c r="H380"/>
    </row>
    <row r="381" spans="1:8">
      <c r="A381" s="389" t="s">
        <v>258</v>
      </c>
      <c r="B381" s="390">
        <v>0.27500000000000002</v>
      </c>
      <c r="C381" s="398"/>
      <c r="D381" s="392" t="s">
        <v>31</v>
      </c>
      <c r="E381"/>
      <c r="F381"/>
      <c r="G381"/>
      <c r="H381"/>
    </row>
    <row r="382" spans="1:8">
      <c r="A382" s="393" t="s">
        <v>259</v>
      </c>
      <c r="B382" s="394"/>
      <c r="C382" s="399">
        <v>8.9700000000000006</v>
      </c>
      <c r="D382" s="396" t="s">
        <v>49</v>
      </c>
      <c r="E382"/>
      <c r="F382"/>
      <c r="G382"/>
      <c r="H382"/>
    </row>
    <row r="383" spans="1:8">
      <c r="A383" s="389" t="s">
        <v>277</v>
      </c>
      <c r="B383" s="390">
        <v>0.21099999999999999</v>
      </c>
      <c r="C383" s="397"/>
      <c r="D383" s="392" t="s">
        <v>31</v>
      </c>
      <c r="E383"/>
      <c r="F383"/>
      <c r="G383"/>
      <c r="H383"/>
    </row>
    <row r="384" spans="1:8">
      <c r="A384" s="393" t="s">
        <v>278</v>
      </c>
      <c r="B384" s="394"/>
      <c r="C384" s="395">
        <v>10.27</v>
      </c>
      <c r="D384" s="396" t="s">
        <v>49</v>
      </c>
      <c r="E384"/>
      <c r="F384"/>
      <c r="G384"/>
      <c r="H384"/>
    </row>
    <row r="385" spans="1:10">
      <c r="A385" s="389" t="s">
        <v>283</v>
      </c>
      <c r="B385" s="390">
        <v>0.20699999999999999</v>
      </c>
      <c r="C385" s="391"/>
      <c r="D385" s="392" t="s">
        <v>31</v>
      </c>
      <c r="E385"/>
      <c r="F385"/>
      <c r="G385"/>
      <c r="H385"/>
    </row>
    <row r="386" spans="1:10">
      <c r="A386" s="393" t="s">
        <v>284</v>
      </c>
      <c r="B386" s="394"/>
      <c r="C386" s="395">
        <v>8.6300000000000008</v>
      </c>
      <c r="D386" s="396" t="s">
        <v>49</v>
      </c>
      <c r="E386"/>
      <c r="F386"/>
      <c r="G386"/>
      <c r="H386"/>
    </row>
    <row r="387" spans="1:10">
      <c r="A387" s="389" t="s">
        <v>279</v>
      </c>
      <c r="B387" s="403">
        <v>0.16300000000000001</v>
      </c>
      <c r="C387" s="391"/>
      <c r="D387" s="392" t="s">
        <v>31</v>
      </c>
      <c r="E387"/>
      <c r="F387"/>
      <c r="G387"/>
      <c r="H387"/>
      <c r="J387" s="412"/>
    </row>
    <row r="388" spans="1:10">
      <c r="A388" s="393" t="s">
        <v>280</v>
      </c>
      <c r="B388" s="404"/>
      <c r="C388" s="395">
        <v>8.1300000000000008</v>
      </c>
      <c r="D388" s="396" t="s">
        <v>49</v>
      </c>
      <c r="E388"/>
      <c r="F388"/>
      <c r="G388"/>
      <c r="H388"/>
      <c r="J388" s="412"/>
    </row>
    <row r="389" spans="1:10">
      <c r="A389" s="389" t="s">
        <v>263</v>
      </c>
      <c r="B389" s="403">
        <v>0.31</v>
      </c>
      <c r="C389" s="391"/>
      <c r="D389" s="392" t="s">
        <v>31</v>
      </c>
      <c r="E389"/>
      <c r="F389"/>
      <c r="G389"/>
      <c r="H389"/>
      <c r="J389" s="412"/>
    </row>
    <row r="390" spans="1:10">
      <c r="A390" s="393" t="s">
        <v>264</v>
      </c>
      <c r="B390" s="404"/>
      <c r="C390" s="395">
        <v>9.1999999999999993</v>
      </c>
      <c r="D390" s="396" t="s">
        <v>49</v>
      </c>
      <c r="E390"/>
      <c r="F390"/>
      <c r="G390"/>
      <c r="H390"/>
      <c r="J390" s="412"/>
    </row>
    <row r="391" spans="1:10">
      <c r="A391" s="389" t="s">
        <v>281</v>
      </c>
      <c r="B391" s="403">
        <v>0.26500000000000001</v>
      </c>
      <c r="C391" s="391"/>
      <c r="D391" s="392" t="s">
        <v>31</v>
      </c>
      <c r="E391"/>
      <c r="F391"/>
      <c r="G391"/>
      <c r="H391"/>
      <c r="J391" s="412"/>
    </row>
    <row r="392" spans="1:10">
      <c r="A392" s="393" t="s">
        <v>282</v>
      </c>
      <c r="B392" s="404"/>
      <c r="C392" s="395">
        <v>6.83</v>
      </c>
      <c r="D392" s="396" t="s">
        <v>49</v>
      </c>
      <c r="E392"/>
      <c r="F392"/>
      <c r="G392"/>
      <c r="H392"/>
      <c r="J392" s="412"/>
    </row>
    <row r="393" spans="1:10">
      <c r="A393" s="389" t="s">
        <v>285</v>
      </c>
      <c r="B393" s="403">
        <v>0.249</v>
      </c>
      <c r="C393" s="391"/>
      <c r="D393" s="392" t="s">
        <v>31</v>
      </c>
      <c r="E393"/>
      <c r="F393"/>
      <c r="G393"/>
      <c r="H393"/>
    </row>
    <row r="394" spans="1:10">
      <c r="A394" s="405" t="s">
        <v>286</v>
      </c>
      <c r="B394" s="406"/>
      <c r="C394" s="407">
        <v>8.43</v>
      </c>
      <c r="D394" s="396" t="s">
        <v>49</v>
      </c>
      <c r="E394"/>
      <c r="F394"/>
      <c r="G394"/>
      <c r="H394"/>
    </row>
    <row r="395" spans="1:10">
      <c r="A395" s="389" t="s">
        <v>273</v>
      </c>
      <c r="B395" s="390">
        <v>0.26400000000000001</v>
      </c>
      <c r="C395" s="391"/>
      <c r="D395" s="392" t="s">
        <v>31</v>
      </c>
      <c r="E395"/>
      <c r="F395"/>
      <c r="G395"/>
      <c r="H395"/>
    </row>
    <row r="396" spans="1:10">
      <c r="A396" s="393" t="s">
        <v>274</v>
      </c>
      <c r="B396" s="394"/>
      <c r="C396" s="395">
        <v>6.33</v>
      </c>
      <c r="D396" s="396" t="s">
        <v>49</v>
      </c>
      <c r="E396"/>
      <c r="F396"/>
      <c r="G396"/>
      <c r="H396"/>
    </row>
    <row r="397" spans="1:10">
      <c r="A397" s="408" t="s">
        <v>275</v>
      </c>
      <c r="B397" s="409">
        <v>0.3</v>
      </c>
      <c r="C397" s="410"/>
      <c r="D397" s="392" t="s">
        <v>31</v>
      </c>
      <c r="E397"/>
      <c r="F397"/>
      <c r="G397"/>
      <c r="H397"/>
    </row>
    <row r="398" spans="1:10">
      <c r="A398" s="405" t="s">
        <v>276</v>
      </c>
      <c r="B398" s="406"/>
      <c r="C398" s="407">
        <v>7.6</v>
      </c>
      <c r="D398" s="396" t="s">
        <v>49</v>
      </c>
      <c r="E398"/>
      <c r="F398"/>
      <c r="G398"/>
      <c r="H398"/>
    </row>
    <row r="399" spans="1:10">
      <c r="A399" s="408" t="s">
        <v>271</v>
      </c>
      <c r="B399" s="409">
        <v>0.252</v>
      </c>
      <c r="C399" s="410"/>
      <c r="D399" s="392" t="s">
        <v>31</v>
      </c>
      <c r="E399"/>
      <c r="F399"/>
      <c r="G399"/>
      <c r="H399"/>
    </row>
    <row r="400" spans="1:10">
      <c r="A400" s="405" t="s">
        <v>272</v>
      </c>
      <c r="B400" s="406"/>
      <c r="C400" s="407">
        <v>5.37</v>
      </c>
      <c r="D400" s="396" t="s">
        <v>49</v>
      </c>
      <c r="E400"/>
      <c r="F400"/>
      <c r="G400"/>
      <c r="H400"/>
    </row>
    <row r="401" spans="1:8">
      <c r="A401" s="408" t="s">
        <v>270</v>
      </c>
      <c r="B401" s="409">
        <v>0.248</v>
      </c>
      <c r="C401" s="410"/>
      <c r="D401" s="392" t="s">
        <v>31</v>
      </c>
      <c r="E401"/>
      <c r="F401"/>
      <c r="G401"/>
      <c r="H401"/>
    </row>
    <row r="402" spans="1:8">
      <c r="A402" s="405" t="s">
        <v>269</v>
      </c>
      <c r="B402" s="406"/>
      <c r="C402" s="407">
        <v>5.57</v>
      </c>
      <c r="D402" s="411" t="s">
        <v>49</v>
      </c>
      <c r="E402"/>
      <c r="F402"/>
      <c r="G402"/>
      <c r="H402"/>
    </row>
    <row r="403" spans="1:8">
      <c r="A403" s="408" t="s">
        <v>265</v>
      </c>
      <c r="B403" s="409">
        <v>0.33600000000000002</v>
      </c>
      <c r="C403" s="410"/>
      <c r="D403" s="392" t="s">
        <v>31</v>
      </c>
      <c r="E403"/>
      <c r="F403"/>
      <c r="G403"/>
      <c r="H403"/>
    </row>
    <row r="404" spans="1:8">
      <c r="A404" s="405" t="s">
        <v>266</v>
      </c>
      <c r="B404" s="406"/>
      <c r="C404" s="407">
        <v>7.47</v>
      </c>
      <c r="D404" s="396" t="s">
        <v>49</v>
      </c>
      <c r="E404"/>
      <c r="F404"/>
      <c r="G404"/>
      <c r="H404"/>
    </row>
    <row r="405" spans="1:8">
      <c r="A405" s="408" t="s">
        <v>267</v>
      </c>
      <c r="B405" s="409">
        <v>0.32</v>
      </c>
      <c r="C405" s="410"/>
      <c r="D405" s="392" t="s">
        <v>31</v>
      </c>
      <c r="E405"/>
      <c r="F405"/>
      <c r="G405"/>
      <c r="H405"/>
    </row>
    <row r="406" spans="1:8">
      <c r="A406" s="405" t="s">
        <v>268</v>
      </c>
      <c r="B406" s="406"/>
      <c r="C406" s="407">
        <v>7.73</v>
      </c>
      <c r="D406" s="411" t="s">
        <v>49</v>
      </c>
      <c r="E406"/>
      <c r="F406"/>
      <c r="G406"/>
      <c r="H406"/>
    </row>
    <row r="407" spans="1:8">
      <c r="A407"/>
      <c r="B407"/>
      <c r="C407"/>
      <c r="D407" s="34"/>
      <c r="E407"/>
      <c r="F407"/>
      <c r="G407"/>
      <c r="H407"/>
    </row>
    <row r="408" spans="1:8">
      <c r="A408" s="24"/>
      <c r="B408" s="280"/>
      <c r="C408" s="28"/>
      <c r="D408" s="27"/>
      <c r="H408"/>
    </row>
    <row r="409" spans="1:8">
      <c r="A409" s="24"/>
      <c r="B409" s="280"/>
      <c r="C409" s="28"/>
      <c r="D409" s="27"/>
      <c r="H409"/>
    </row>
    <row r="410" spans="1:8">
      <c r="A410" s="24"/>
      <c r="B410" s="280"/>
      <c r="C410" s="28"/>
      <c r="D410" s="27"/>
      <c r="H410"/>
    </row>
    <row r="411" spans="1:8">
      <c r="A411" s="24"/>
      <c r="B411" s="280"/>
      <c r="C411" s="28"/>
      <c r="D411" s="27"/>
      <c r="H411"/>
    </row>
    <row r="412" spans="1:8">
      <c r="A412" s="24"/>
      <c r="B412" s="280"/>
      <c r="C412" s="32"/>
      <c r="D412" s="27"/>
      <c r="H412"/>
    </row>
    <row r="413" spans="1:8">
      <c r="A413" s="24"/>
      <c r="B413" s="280"/>
      <c r="C413" s="30"/>
      <c r="D413" s="27"/>
      <c r="H413"/>
    </row>
    <row r="414" spans="1:8">
      <c r="A414" s="24"/>
      <c r="B414" s="280"/>
      <c r="C414" s="30"/>
      <c r="D414" s="27"/>
      <c r="H414"/>
    </row>
    <row r="415" spans="1:8">
      <c r="A415" s="24"/>
      <c r="B415" s="280"/>
      <c r="C415" s="30"/>
      <c r="D415" s="27"/>
      <c r="H415"/>
    </row>
    <row r="416" spans="1:8">
      <c r="A416" s="24"/>
      <c r="B416" s="281"/>
      <c r="C416" s="30"/>
      <c r="D416" s="27"/>
      <c r="H416"/>
    </row>
    <row r="417" spans="1:8">
      <c r="A417" s="24"/>
      <c r="B417" s="281"/>
      <c r="C417" s="30"/>
      <c r="D417" s="27"/>
      <c r="H417"/>
    </row>
    <row r="418" spans="1:8">
      <c r="A418" s="24"/>
      <c r="B418" s="281"/>
      <c r="C418" s="30"/>
      <c r="D418" s="27"/>
      <c r="H418"/>
    </row>
    <row r="419" spans="1:8">
      <c r="A419" s="24"/>
      <c r="B419" s="281"/>
      <c r="C419" s="30"/>
      <c r="D419" s="27"/>
      <c r="H419"/>
    </row>
    <row r="420" spans="1:8">
      <c r="A420" s="24"/>
      <c r="B420" s="281"/>
      <c r="C420" s="30"/>
      <c r="D420" s="27"/>
      <c r="H420"/>
    </row>
    <row r="421" spans="1:8">
      <c r="A421" s="24"/>
      <c r="B421" s="281"/>
      <c r="C421" s="30"/>
      <c r="D421" s="27"/>
      <c r="H421"/>
    </row>
    <row r="422" spans="1:8">
      <c r="A422" s="24"/>
      <c r="B422" s="281"/>
      <c r="C422" s="30"/>
      <c r="D422" s="27"/>
      <c r="H422"/>
    </row>
    <row r="423" spans="1:8">
      <c r="A423" s="26"/>
      <c r="B423" s="282"/>
      <c r="C423" s="31"/>
      <c r="D423" s="27"/>
      <c r="H423"/>
    </row>
    <row r="424" spans="1:8">
      <c r="A424" s="26"/>
      <c r="B424" s="282"/>
      <c r="C424" s="31"/>
      <c r="D424" s="27"/>
      <c r="H424"/>
    </row>
    <row r="425" spans="1:8">
      <c r="A425" s="26"/>
      <c r="B425" s="282"/>
      <c r="C425" s="31"/>
      <c r="D425" s="27"/>
      <c r="E425"/>
      <c r="H425"/>
    </row>
    <row r="426" spans="1:8">
      <c r="A426" s="26"/>
      <c r="B426" s="282"/>
      <c r="C426" s="31"/>
      <c r="D426" s="27"/>
      <c r="E426"/>
      <c r="H426"/>
    </row>
    <row r="427" spans="1:8">
      <c r="A427" s="26"/>
      <c r="B427" s="282"/>
      <c r="C427" s="31"/>
      <c r="D427" s="27"/>
      <c r="E427"/>
      <c r="H427"/>
    </row>
    <row r="428" spans="1:8">
      <c r="A428" s="26"/>
      <c r="B428" s="282"/>
      <c r="C428" s="31"/>
      <c r="D428" s="27"/>
      <c r="E428"/>
      <c r="H428"/>
    </row>
    <row r="429" spans="1:8">
      <c r="A429" s="26"/>
      <c r="B429" s="282"/>
      <c r="C429" s="31"/>
      <c r="D429" s="27"/>
      <c r="E429"/>
      <c r="H429"/>
    </row>
    <row r="430" spans="1:8">
      <c r="A430" s="26"/>
      <c r="B430" s="282"/>
      <c r="C430" s="31"/>
      <c r="D430" s="27"/>
    </row>
    <row r="431" spans="1:8">
      <c r="A431" s="26"/>
      <c r="B431" s="282"/>
      <c r="C431" s="31"/>
      <c r="D431" s="27"/>
    </row>
    <row r="432" spans="1:8">
      <c r="A432" s="26"/>
      <c r="B432" s="282"/>
      <c r="C432" s="31"/>
      <c r="D432" s="27"/>
    </row>
    <row r="433" spans="1:4">
      <c r="A433" s="26"/>
      <c r="B433" s="282"/>
      <c r="C433" s="31"/>
      <c r="D433" s="34"/>
    </row>
  </sheetData>
  <mergeCells count="3">
    <mergeCell ref="F1:G1"/>
    <mergeCell ref="G4:I4"/>
    <mergeCell ref="D4:F4"/>
  </mergeCells>
  <phoneticPr fontId="0" type="noConversion"/>
  <dataValidations xWindow="87" yWindow="659" count="6">
    <dataValidation type="list" allowBlank="1" showInputMessage="1" showErrorMessage="1" prompt="click on arrow for a drop down list" sqref="A41:A45">
      <formula1>$A$298:$A$319</formula1>
    </dataValidation>
    <dataValidation type="list" allowBlank="1" showInputMessage="1" showErrorMessage="1" prompt="Click on arrow for a drop down list" sqref="E8:E25">
      <formula1>$F$281:$F$335</formula1>
    </dataValidation>
    <dataValidation type="list" allowBlank="1" showInputMessage="1" showErrorMessage="1" prompt="click on arrow for a drop down list" sqref="A51:A55">
      <formula1>$A$322:$A$326</formula1>
    </dataValidation>
    <dataValidation type="list" allowBlank="1" showInputMessage="1" showErrorMessage="1" sqref="A61:A65">
      <formula1>$A$330:$A$372</formula1>
    </dataValidation>
    <dataValidation type="list" allowBlank="1" showInputMessage="1" showErrorMessage="1" sqref="A78:A83">
      <formula1>$A$375:$A$406</formula1>
    </dataValidation>
    <dataValidation type="list" allowBlank="1" showInputMessage="1" showErrorMessage="1" prompt="click on arrow for a drop down list" sqref="A31:A35">
      <formula1>$A$281:$A$297</formula1>
    </dataValidation>
  </dataValidations>
  <printOptions horizontalCentered="1"/>
  <pageMargins left="0.7" right="0.45" top="0.75" bottom="0.75" header="0.3" footer="0.3"/>
  <pageSetup scale="75" orientation="portrait" horizontalDpi="4294967293" r:id="rId1"/>
  <headerFooter alignWithMargins="0">
    <oddFooter>&amp;C&amp;P</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07"/>
  <sheetViews>
    <sheetView showGridLines="0" workbookViewId="0">
      <selection activeCell="G4" sqref="G4:I4"/>
    </sheetView>
  </sheetViews>
  <sheetFormatPr defaultRowHeight="12.75"/>
  <cols>
    <col min="1" max="1" width="24.7109375" style="1" customWidth="1"/>
    <col min="2" max="2" width="12.7109375" style="5" customWidth="1"/>
    <col min="3" max="3" width="6.7109375" style="1" customWidth="1"/>
    <col min="4" max="4" width="9" style="1" customWidth="1"/>
    <col min="5" max="5" width="10.7109375" style="1" customWidth="1"/>
    <col min="6" max="6" width="13" style="1" customWidth="1"/>
    <col min="7" max="7" width="14.7109375" style="1" customWidth="1"/>
    <col min="8" max="8" width="12.7109375" style="1" customWidth="1"/>
    <col min="9" max="9" width="12.7109375" customWidth="1"/>
    <col min="10" max="10" width="14.140625" customWidth="1"/>
  </cols>
  <sheetData>
    <row r="1" spans="1:16" s="1" customFormat="1" ht="22.5" customHeight="1" thickBot="1">
      <c r="A1" s="362" t="s">
        <v>3</v>
      </c>
      <c r="B1" s="363" t="str">
        <f>'Daily Summary'!K2</f>
        <v>S20003</v>
      </c>
      <c r="C1" s="364"/>
      <c r="D1" s="365"/>
      <c r="E1" s="366" t="s">
        <v>51</v>
      </c>
      <c r="F1" s="466" t="str">
        <f>'Daily Summary'!A1</f>
        <v>T/S Kevin McCormack</v>
      </c>
      <c r="G1" s="466"/>
      <c r="H1" s="367"/>
      <c r="I1" s="368"/>
      <c r="J1" s="11"/>
      <c r="K1" s="5"/>
      <c r="L1" s="5"/>
      <c r="M1" s="5"/>
      <c r="N1" s="5"/>
      <c r="O1" s="5"/>
      <c r="P1" s="5"/>
    </row>
    <row r="2" spans="1:16" s="1" customFormat="1" ht="12" customHeight="1">
      <c r="A2" s="369"/>
      <c r="B2" s="370"/>
      <c r="C2" s="370"/>
      <c r="D2" s="371"/>
      <c r="E2" s="370"/>
      <c r="F2" s="371"/>
      <c r="G2" s="370"/>
      <c r="H2" s="371"/>
      <c r="I2" s="372"/>
      <c r="J2" s="5"/>
      <c r="K2" s="5"/>
      <c r="L2" s="5"/>
      <c r="M2" s="5"/>
      <c r="N2" s="5"/>
      <c r="O2" s="5"/>
      <c r="P2" s="5"/>
    </row>
    <row r="3" spans="1:16" s="1" customFormat="1" ht="12.75" customHeight="1">
      <c r="A3" s="369"/>
      <c r="B3" s="370"/>
      <c r="C3" s="370"/>
      <c r="D3" s="371"/>
      <c r="E3" s="370"/>
      <c r="F3" s="371"/>
      <c r="G3" s="370"/>
      <c r="H3" s="371"/>
      <c r="I3" s="372"/>
      <c r="J3" s="5"/>
      <c r="K3" s="5"/>
      <c r="L3" s="5"/>
      <c r="M3" s="5"/>
      <c r="N3" s="5"/>
      <c r="O3" s="5"/>
      <c r="P3" s="5"/>
    </row>
    <row r="4" spans="1:16" ht="13.5" thickBot="1">
      <c r="A4" s="373" t="s">
        <v>52</v>
      </c>
      <c r="B4" s="361">
        <f>'day4'!B4+1</f>
        <v>43895</v>
      </c>
      <c r="C4" s="14"/>
      <c r="D4" s="469" t="s">
        <v>262</v>
      </c>
      <c r="E4" s="469"/>
      <c r="F4" s="469"/>
      <c r="G4" s="467"/>
      <c r="H4" s="467"/>
      <c r="I4" s="468"/>
    </row>
    <row r="5" spans="1:16" ht="13.5" thickBot="1">
      <c r="A5" s="374"/>
      <c r="B5" s="371"/>
      <c r="C5" s="375"/>
      <c r="D5" s="370"/>
      <c r="E5" s="371"/>
      <c r="F5" s="371"/>
      <c r="G5" s="376"/>
      <c r="H5" s="370"/>
      <c r="I5" s="377"/>
    </row>
    <row r="6" spans="1:16" s="24" customFormat="1" ht="10.5">
      <c r="A6" s="101"/>
      <c r="B6" s="272" t="s">
        <v>310</v>
      </c>
      <c r="C6" s="272" t="s">
        <v>233</v>
      </c>
      <c r="D6" s="102"/>
      <c r="E6" s="272" t="s">
        <v>4</v>
      </c>
      <c r="F6" s="102"/>
      <c r="G6" s="272" t="s">
        <v>2</v>
      </c>
      <c r="H6" s="272" t="s">
        <v>5</v>
      </c>
      <c r="I6" s="103"/>
    </row>
    <row r="7" spans="1:16" s="24" customFormat="1" ht="11.25" thickBot="1">
      <c r="A7" s="104" t="s">
        <v>53</v>
      </c>
      <c r="B7" s="105" t="s">
        <v>311</v>
      </c>
      <c r="C7" s="105"/>
      <c r="D7" s="105" t="s">
        <v>10</v>
      </c>
      <c r="E7" s="105" t="s">
        <v>1</v>
      </c>
      <c r="F7" s="105" t="s">
        <v>6</v>
      </c>
      <c r="G7" s="105" t="s">
        <v>7</v>
      </c>
      <c r="H7" s="105" t="s">
        <v>8</v>
      </c>
      <c r="I7" s="106" t="s">
        <v>9</v>
      </c>
      <c r="J7" s="107"/>
    </row>
    <row r="8" spans="1:16" s="24" customFormat="1" ht="10.5">
      <c r="A8" s="108" t="s">
        <v>164</v>
      </c>
      <c r="B8" s="420"/>
      <c r="C8" s="109"/>
      <c r="D8" s="110" t="s">
        <v>165</v>
      </c>
      <c r="E8" s="111" t="s">
        <v>13</v>
      </c>
      <c r="F8" s="112" t="s">
        <v>166</v>
      </c>
      <c r="G8" s="113">
        <v>0</v>
      </c>
      <c r="H8" s="114">
        <f>INDEX(rate!$F$4:$G$58,MATCH(E8,rate!$F$4:$F$58,0),2)</f>
        <v>95</v>
      </c>
      <c r="I8" s="115">
        <f t="shared" ref="I8:I25" si="0">(G8*H8)</f>
        <v>0</v>
      </c>
      <c r="J8" s="116"/>
    </row>
    <row r="9" spans="1:16" s="24" customFormat="1" ht="10.5">
      <c r="A9" s="117" t="s">
        <v>164</v>
      </c>
      <c r="B9" s="421"/>
      <c r="C9" s="123"/>
      <c r="D9" s="118" t="s">
        <v>165</v>
      </c>
      <c r="E9" s="119" t="s">
        <v>183</v>
      </c>
      <c r="F9" s="88" t="s">
        <v>166</v>
      </c>
      <c r="G9" s="120">
        <v>0</v>
      </c>
      <c r="H9" s="121">
        <f>INDEX(rate!$F$4:$G$58,MATCH(E9,rate!$F$4:$F$58,0),2)</f>
        <v>99</v>
      </c>
      <c r="I9" s="122">
        <f t="shared" si="0"/>
        <v>0</v>
      </c>
    </row>
    <row r="10" spans="1:16" s="24" customFormat="1" ht="10.5">
      <c r="A10" s="117" t="s">
        <v>164</v>
      </c>
      <c r="B10" s="421"/>
      <c r="C10" s="123"/>
      <c r="D10" s="118" t="s">
        <v>165</v>
      </c>
      <c r="E10" s="119" t="s">
        <v>184</v>
      </c>
      <c r="F10" s="88" t="s">
        <v>166</v>
      </c>
      <c r="G10" s="120">
        <v>0</v>
      </c>
      <c r="H10" s="121">
        <f>INDEX(rate!$F$4:$G$58,MATCH(E10,rate!$F$4:$F$58,0),2)</f>
        <v>119</v>
      </c>
      <c r="I10" s="122">
        <f t="shared" si="0"/>
        <v>0</v>
      </c>
    </row>
    <row r="11" spans="1:16" s="24" customFormat="1" ht="10.5">
      <c r="A11" s="117" t="s">
        <v>164</v>
      </c>
      <c r="B11" s="421"/>
      <c r="C11" s="123"/>
      <c r="D11" s="118" t="s">
        <v>165</v>
      </c>
      <c r="E11" s="119" t="s">
        <v>185</v>
      </c>
      <c r="F11" s="88" t="s">
        <v>166</v>
      </c>
      <c r="G11" s="120">
        <v>0</v>
      </c>
      <c r="H11" s="121">
        <f>INDEX(rate!$F$4:$G$58,MATCH(E11,rate!$F$4:$F$58,0),2)</f>
        <v>140</v>
      </c>
      <c r="I11" s="122">
        <f t="shared" si="0"/>
        <v>0</v>
      </c>
    </row>
    <row r="12" spans="1:16" s="24" customFormat="1" ht="10.5">
      <c r="A12" s="117" t="s">
        <v>164</v>
      </c>
      <c r="B12" s="421"/>
      <c r="C12" s="123"/>
      <c r="D12" s="118" t="s">
        <v>165</v>
      </c>
      <c r="E12" s="119" t="s">
        <v>186</v>
      </c>
      <c r="F12" s="88" t="s">
        <v>166</v>
      </c>
      <c r="G12" s="120">
        <v>0</v>
      </c>
      <c r="H12" s="121">
        <f>INDEX(rate!$F$4:$G$58,MATCH(E12,rate!$F$4:$F$58,0),2)</f>
        <v>157</v>
      </c>
      <c r="I12" s="122">
        <f t="shared" si="0"/>
        <v>0</v>
      </c>
    </row>
    <row r="13" spans="1:16" s="24" customFormat="1" ht="10.5">
      <c r="A13" s="117" t="s">
        <v>164</v>
      </c>
      <c r="B13" s="421"/>
      <c r="C13" s="123"/>
      <c r="D13" s="118" t="s">
        <v>165</v>
      </c>
      <c r="E13" s="119" t="s">
        <v>187</v>
      </c>
      <c r="F13" s="88" t="s">
        <v>166</v>
      </c>
      <c r="G13" s="120">
        <v>0</v>
      </c>
      <c r="H13" s="121">
        <f>INDEX(rate!$F$4:$G$58,MATCH(E13,rate!$F$4:$F$58,0),2)</f>
        <v>180</v>
      </c>
      <c r="I13" s="122">
        <f t="shared" si="0"/>
        <v>0</v>
      </c>
    </row>
    <row r="14" spans="1:16" s="24" customFormat="1" ht="10.5">
      <c r="A14" s="117" t="s">
        <v>164</v>
      </c>
      <c r="B14" s="421"/>
      <c r="C14" s="123"/>
      <c r="D14" s="118" t="s">
        <v>165</v>
      </c>
      <c r="E14" s="119" t="s">
        <v>69</v>
      </c>
      <c r="F14" s="88" t="s">
        <v>166</v>
      </c>
      <c r="G14" s="120">
        <v>0</v>
      </c>
      <c r="H14" s="121">
        <f>INDEX(rate!$F$4:$G$58,MATCH(E14,rate!$F$4:$F$58,0),2)</f>
        <v>127</v>
      </c>
      <c r="I14" s="122">
        <f t="shared" si="0"/>
        <v>0</v>
      </c>
    </row>
    <row r="15" spans="1:16" s="24" customFormat="1" ht="10.5">
      <c r="A15" s="117" t="s">
        <v>164</v>
      </c>
      <c r="B15" s="421"/>
      <c r="C15" s="123"/>
      <c r="D15" s="118" t="s">
        <v>165</v>
      </c>
      <c r="E15" s="119" t="s">
        <v>168</v>
      </c>
      <c r="F15" s="88" t="s">
        <v>166</v>
      </c>
      <c r="G15" s="120">
        <v>0</v>
      </c>
      <c r="H15" s="121">
        <f>INDEX(rate!$F$4:$G$58,MATCH(E15,rate!$F$4:$F$58,0),2)</f>
        <v>207</v>
      </c>
      <c r="I15" s="122">
        <f t="shared" si="0"/>
        <v>0</v>
      </c>
    </row>
    <row r="16" spans="1:16" s="24" customFormat="1" ht="10.5">
      <c r="A16" s="117" t="s">
        <v>164</v>
      </c>
      <c r="B16" s="421"/>
      <c r="C16" s="123"/>
      <c r="D16" s="118" t="s">
        <v>165</v>
      </c>
      <c r="E16" s="119" t="s">
        <v>169</v>
      </c>
      <c r="F16" s="88" t="s">
        <v>166</v>
      </c>
      <c r="G16" s="120">
        <v>0</v>
      </c>
      <c r="H16" s="121">
        <f>INDEX(rate!$F$4:$G$58,MATCH(E16,rate!$F$4:$F$58,0),2)</f>
        <v>225</v>
      </c>
      <c r="I16" s="122">
        <f t="shared" si="0"/>
        <v>0</v>
      </c>
    </row>
    <row r="17" spans="1:9" s="24" customFormat="1" ht="10.5">
      <c r="A17" s="117" t="s">
        <v>164</v>
      </c>
      <c r="B17" s="421"/>
      <c r="C17" s="123"/>
      <c r="D17" s="118" t="s">
        <v>165</v>
      </c>
      <c r="E17" s="119" t="s">
        <v>170</v>
      </c>
      <c r="F17" s="88" t="s">
        <v>166</v>
      </c>
      <c r="G17" s="120">
        <v>0</v>
      </c>
      <c r="H17" s="121">
        <f>INDEX(rate!$F$4:$G$58,MATCH(E17,rate!$F$4:$F$58,0),2)</f>
        <v>234</v>
      </c>
      <c r="I17" s="122">
        <f t="shared" si="0"/>
        <v>0</v>
      </c>
    </row>
    <row r="18" spans="1:9" s="24" customFormat="1" ht="10.5">
      <c r="A18" s="117" t="s">
        <v>164</v>
      </c>
      <c r="B18" s="421"/>
      <c r="C18" s="123"/>
      <c r="D18" s="118" t="s">
        <v>165</v>
      </c>
      <c r="E18" s="119" t="s">
        <v>71</v>
      </c>
      <c r="F18" s="88" t="s">
        <v>166</v>
      </c>
      <c r="G18" s="120">
        <v>0</v>
      </c>
      <c r="H18" s="121">
        <f>INDEX(rate!$F$4:$G$58,MATCH(E18,rate!$F$4:$F$58,0),2)</f>
        <v>110</v>
      </c>
      <c r="I18" s="122">
        <f t="shared" si="0"/>
        <v>0</v>
      </c>
    </row>
    <row r="19" spans="1:9" s="24" customFormat="1" ht="10.5">
      <c r="A19" s="117" t="s">
        <v>164</v>
      </c>
      <c r="B19" s="422"/>
      <c r="C19" s="123"/>
      <c r="D19" s="118" t="s">
        <v>165</v>
      </c>
      <c r="E19" s="119" t="s">
        <v>12</v>
      </c>
      <c r="F19" s="88" t="s">
        <v>166</v>
      </c>
      <c r="G19" s="120">
        <v>0</v>
      </c>
      <c r="H19" s="121">
        <f>INDEX(rate!$F$4:$G$58,MATCH(E19,rate!$F$4:$F$58,0),2)</f>
        <v>63</v>
      </c>
      <c r="I19" s="122">
        <f t="shared" si="0"/>
        <v>0</v>
      </c>
    </row>
    <row r="20" spans="1:9" s="24" customFormat="1" ht="10.5">
      <c r="A20" s="117" t="s">
        <v>164</v>
      </c>
      <c r="B20" s="421"/>
      <c r="C20" s="123"/>
      <c r="D20" s="118" t="s">
        <v>165</v>
      </c>
      <c r="E20" s="119" t="s">
        <v>69</v>
      </c>
      <c r="F20" s="88" t="s">
        <v>166</v>
      </c>
      <c r="G20" s="120">
        <v>0</v>
      </c>
      <c r="H20" s="121">
        <f>INDEX(rate!$F$4:$G$58,MATCH(E20,rate!$F$4:$F$58,0),2)</f>
        <v>127</v>
      </c>
      <c r="I20" s="122">
        <f t="shared" si="0"/>
        <v>0</v>
      </c>
    </row>
    <row r="21" spans="1:9" s="24" customFormat="1" ht="10.5">
      <c r="A21" s="117" t="s">
        <v>164</v>
      </c>
      <c r="B21" s="421"/>
      <c r="C21" s="123"/>
      <c r="D21" s="118" t="s">
        <v>165</v>
      </c>
      <c r="E21" s="119" t="s">
        <v>33</v>
      </c>
      <c r="F21" s="88" t="s">
        <v>166</v>
      </c>
      <c r="G21" s="120">
        <v>0</v>
      </c>
      <c r="H21" s="121">
        <f>INDEX(rate!$F$4:$G$58,MATCH(E21,rate!$F$4:$F$58,0),2)</f>
        <v>76</v>
      </c>
      <c r="I21" s="122">
        <f t="shared" si="0"/>
        <v>0</v>
      </c>
    </row>
    <row r="22" spans="1:9" s="24" customFormat="1" ht="10.5">
      <c r="A22" s="117" t="s">
        <v>164</v>
      </c>
      <c r="B22" s="421"/>
      <c r="C22" s="123"/>
      <c r="D22" s="118" t="s">
        <v>165</v>
      </c>
      <c r="E22" s="119" t="s">
        <v>14</v>
      </c>
      <c r="F22" s="88" t="s">
        <v>166</v>
      </c>
      <c r="G22" s="120">
        <v>0</v>
      </c>
      <c r="H22" s="121">
        <f>INDEX(rate!$F$4:$G$58,MATCH(E22,rate!$F$4:$F$58,0),2)</f>
        <v>87</v>
      </c>
      <c r="I22" s="122">
        <f t="shared" si="0"/>
        <v>0</v>
      </c>
    </row>
    <row r="23" spans="1:9" s="24" customFormat="1" ht="10.5">
      <c r="A23" s="117" t="s">
        <v>164</v>
      </c>
      <c r="B23" s="421"/>
      <c r="C23" s="123"/>
      <c r="D23" s="118" t="s">
        <v>165</v>
      </c>
      <c r="E23" s="119" t="s">
        <v>13</v>
      </c>
      <c r="F23" s="88" t="s">
        <v>166</v>
      </c>
      <c r="G23" s="120">
        <v>0</v>
      </c>
      <c r="H23" s="121">
        <f>INDEX(rate!$F$4:$G$58,MATCH(E23,rate!$F$4:$F$58,0),2)</f>
        <v>95</v>
      </c>
      <c r="I23" s="122">
        <f t="shared" si="0"/>
        <v>0</v>
      </c>
    </row>
    <row r="24" spans="1:9" s="24" customFormat="1" ht="10.5">
      <c r="A24" s="117" t="s">
        <v>164</v>
      </c>
      <c r="B24" s="421"/>
      <c r="C24" s="123"/>
      <c r="D24" s="118" t="s">
        <v>165</v>
      </c>
      <c r="E24" s="119" t="s">
        <v>35</v>
      </c>
      <c r="F24" s="88" t="s">
        <v>166</v>
      </c>
      <c r="G24" s="120">
        <v>0</v>
      </c>
      <c r="H24" s="121">
        <f>INDEX(rate!$F$4:$G$58,MATCH(E24,rate!$F$4:$F$58,0),2)</f>
        <v>108</v>
      </c>
      <c r="I24" s="122">
        <f t="shared" si="0"/>
        <v>0</v>
      </c>
    </row>
    <row r="25" spans="1:9" s="24" customFormat="1" ht="10.5">
      <c r="A25" s="117" t="s">
        <v>164</v>
      </c>
      <c r="B25" s="421"/>
      <c r="C25" s="123"/>
      <c r="D25" s="118" t="s">
        <v>165</v>
      </c>
      <c r="E25" s="119" t="s">
        <v>36</v>
      </c>
      <c r="F25" s="88" t="s">
        <v>166</v>
      </c>
      <c r="G25" s="120">
        <v>0</v>
      </c>
      <c r="H25" s="121">
        <f>INDEX(rate!$F$4:$G$58,MATCH(E25,rate!$F$4:$F$58,0),2)</f>
        <v>123</v>
      </c>
      <c r="I25" s="122">
        <f t="shared" si="0"/>
        <v>0</v>
      </c>
    </row>
    <row r="26" spans="1:9" s="24" customFormat="1" ht="11.25" thickBot="1">
      <c r="A26" s="378"/>
      <c r="B26" s="125"/>
      <c r="C26" s="126"/>
      <c r="D26" s="126"/>
      <c r="E26" s="127"/>
      <c r="F26" s="128"/>
      <c r="G26" s="128"/>
      <c r="H26" s="127"/>
      <c r="I26" s="379"/>
    </row>
    <row r="27" spans="1:9" s="24" customFormat="1" ht="11.25" thickBot="1">
      <c r="A27" s="380"/>
      <c r="B27" s="125"/>
      <c r="C27" s="129" t="s">
        <v>15</v>
      </c>
      <c r="D27" s="130"/>
      <c r="E27" s="131"/>
      <c r="F27" s="130"/>
      <c r="G27" s="131"/>
      <c r="H27" s="132"/>
      <c r="I27" s="133">
        <f>SUM(I8:I25)</f>
        <v>0</v>
      </c>
    </row>
    <row r="28" spans="1:9" s="24" customFormat="1" ht="11.25" customHeight="1" thickBot="1">
      <c r="A28" s="380"/>
      <c r="B28" s="125"/>
      <c r="C28" s="417"/>
      <c r="D28" s="417"/>
      <c r="E28" s="418"/>
      <c r="F28" s="417"/>
      <c r="G28" s="418"/>
      <c r="H28" s="419"/>
      <c r="I28" s="437"/>
    </row>
    <row r="29" spans="1:9" s="24" customFormat="1" ht="10.5">
      <c r="A29" s="134"/>
      <c r="B29" s="135"/>
      <c r="C29" s="267"/>
      <c r="D29" s="136" t="s">
        <v>8</v>
      </c>
      <c r="E29" s="136" t="s">
        <v>16</v>
      </c>
      <c r="F29" s="136" t="s">
        <v>5</v>
      </c>
      <c r="G29" s="249"/>
      <c r="H29" s="138" t="s">
        <v>189</v>
      </c>
      <c r="I29" s="379"/>
    </row>
    <row r="30" spans="1:9" s="24" customFormat="1" ht="11.25" thickBot="1">
      <c r="A30" s="268" t="s">
        <v>173</v>
      </c>
      <c r="B30" s="269"/>
      <c r="C30" s="273" t="s">
        <v>190</v>
      </c>
      <c r="D30" s="266" t="s">
        <v>18</v>
      </c>
      <c r="E30" s="266" t="s">
        <v>7</v>
      </c>
      <c r="F30" s="266" t="s">
        <v>8</v>
      </c>
      <c r="G30" s="250" t="s">
        <v>2</v>
      </c>
      <c r="H30" s="140" t="s">
        <v>191</v>
      </c>
      <c r="I30" s="379"/>
    </row>
    <row r="31" spans="1:9" s="24" customFormat="1" ht="10.5">
      <c r="A31" s="141" t="s">
        <v>287</v>
      </c>
      <c r="B31" s="142"/>
      <c r="C31" s="143"/>
      <c r="D31" s="121" t="str">
        <f>INDEX(rate!$A$4:$D$20,MATCH(A31,rate!$A$4:$A$20,0),4)</f>
        <v>HOURS</v>
      </c>
      <c r="E31" s="144">
        <v>0</v>
      </c>
      <c r="F31" s="145">
        <f>INDEX(rate!$A$4:$D$20,MATCH(A31,rate!$A$4:$A$20,0),2)</f>
        <v>5480</v>
      </c>
      <c r="G31" s="146">
        <f>E31*F31</f>
        <v>0</v>
      </c>
      <c r="H31" s="251"/>
      <c r="I31" s="379"/>
    </row>
    <row r="32" spans="1:9" s="24" customFormat="1" ht="10.5">
      <c r="A32" s="141" t="s">
        <v>303</v>
      </c>
      <c r="B32" s="142"/>
      <c r="C32" s="143"/>
      <c r="D32" s="121" t="str">
        <f>INDEX(rate!$A$4:$D$20,MATCH(A32,rate!$A$4:$A$20,0),4)</f>
        <v>HOURS</v>
      </c>
      <c r="E32" s="144">
        <v>0</v>
      </c>
      <c r="F32" s="145">
        <f>INDEX(rate!$A$4:$D$20,MATCH(A32,rate!$A$4:$A$20,0),2)</f>
        <v>917</v>
      </c>
      <c r="G32" s="146">
        <f>E32*F32</f>
        <v>0</v>
      </c>
      <c r="H32" s="252"/>
      <c r="I32" s="379"/>
    </row>
    <row r="33" spans="1:9" s="24" customFormat="1" ht="10.5">
      <c r="A33" s="141" t="s">
        <v>290</v>
      </c>
      <c r="B33" s="142"/>
      <c r="C33" s="143"/>
      <c r="D33" s="121" t="str">
        <f>INDEX(rate!$A$4:$D$20,MATCH(A33,rate!$A$4:$A$20,0),4)</f>
        <v>HOURS</v>
      </c>
      <c r="E33" s="144">
        <v>0</v>
      </c>
      <c r="F33" s="145">
        <f>INDEX(rate!$A$4:$D$20,MATCH(A33,rate!$A$4:$A$20,0),2)</f>
        <v>3735</v>
      </c>
      <c r="G33" s="146">
        <f>E33*F33</f>
        <v>0</v>
      </c>
      <c r="H33" s="252"/>
      <c r="I33" s="379"/>
    </row>
    <row r="34" spans="1:9" s="24" customFormat="1" ht="10.5">
      <c r="A34" s="141" t="s">
        <v>292</v>
      </c>
      <c r="B34" s="142"/>
      <c r="C34" s="143"/>
      <c r="D34" s="121" t="str">
        <f>INDEX(rate!$A$4:$D$20,MATCH(A34,rate!$A$4:$A$20,0),4)</f>
        <v>HOURS</v>
      </c>
      <c r="E34" s="144">
        <v>0</v>
      </c>
      <c r="F34" s="145">
        <f>INDEX(rate!$A$4:$D$20,MATCH(A34,rate!$A$4:$A$20,0),2)</f>
        <v>4945</v>
      </c>
      <c r="G34" s="146">
        <f>E34*F34</f>
        <v>0</v>
      </c>
      <c r="H34" s="252"/>
      <c r="I34" s="379"/>
    </row>
    <row r="35" spans="1:9" s="24" customFormat="1" ht="11.25" thickBot="1">
      <c r="A35" s="149" t="s">
        <v>291</v>
      </c>
      <c r="B35" s="150"/>
      <c r="C35" s="151"/>
      <c r="D35" s="124" t="str">
        <f>INDEX(rate!$A$4:$D$20,MATCH(A35,rate!$A$4:$A$20,0),4)</f>
        <v>HOURS</v>
      </c>
      <c r="E35" s="152">
        <v>0</v>
      </c>
      <c r="F35" s="153">
        <f>INDEX(rate!$A$4:$D$20,MATCH(A35,rate!$A$4:$A$20,0),2)</f>
        <v>7515</v>
      </c>
      <c r="G35" s="154">
        <f>E35*F35</f>
        <v>0</v>
      </c>
      <c r="H35" s="253"/>
      <c r="I35" s="379"/>
    </row>
    <row r="36" spans="1:9" s="24" customFormat="1" ht="11.25" thickBot="1">
      <c r="A36" s="382"/>
      <c r="B36" s="207"/>
      <c r="C36" s="156"/>
      <c r="D36" s="207"/>
      <c r="E36" s="207"/>
      <c r="F36" s="207"/>
      <c r="G36" s="184"/>
      <c r="H36" s="157"/>
      <c r="I36" s="379"/>
    </row>
    <row r="37" spans="1:9" s="24" customFormat="1" ht="11.25" thickBot="1">
      <c r="A37" s="382"/>
      <c r="B37" s="207"/>
      <c r="C37" s="129" t="s">
        <v>175</v>
      </c>
      <c r="D37" s="130"/>
      <c r="E37" s="130"/>
      <c r="F37" s="130"/>
      <c r="G37" s="158">
        <f>SUM(G31:G35)</f>
        <v>0</v>
      </c>
      <c r="H37" s="207"/>
      <c r="I37" s="379"/>
    </row>
    <row r="38" spans="1:9" s="24" customFormat="1" ht="11.25" thickBot="1">
      <c r="A38" s="382"/>
      <c r="B38" s="207"/>
      <c r="C38" s="159"/>
      <c r="D38" s="159"/>
      <c r="E38" s="159"/>
      <c r="F38" s="159"/>
      <c r="G38" s="160"/>
      <c r="H38" s="207"/>
      <c r="I38" s="379"/>
    </row>
    <row r="39" spans="1:9" s="24" customFormat="1" ht="10.5">
      <c r="A39" s="134"/>
      <c r="B39" s="135"/>
      <c r="C39" s="267"/>
      <c r="D39" s="136" t="s">
        <v>8</v>
      </c>
      <c r="E39" s="136" t="s">
        <v>16</v>
      </c>
      <c r="F39" s="136" t="s">
        <v>5</v>
      </c>
      <c r="G39" s="137"/>
      <c r="H39" s="138" t="s">
        <v>189</v>
      </c>
      <c r="I39" s="379"/>
    </row>
    <row r="40" spans="1:9" s="24" customFormat="1" ht="11.25" thickBot="1">
      <c r="A40" s="268" t="s">
        <v>174</v>
      </c>
      <c r="B40" s="269" t="s">
        <v>192</v>
      </c>
      <c r="C40" s="161"/>
      <c r="D40" s="266" t="s">
        <v>18</v>
      </c>
      <c r="E40" s="266" t="s">
        <v>7</v>
      </c>
      <c r="F40" s="266" t="s">
        <v>8</v>
      </c>
      <c r="G40" s="139" t="s">
        <v>2</v>
      </c>
      <c r="H40" s="140" t="s">
        <v>191</v>
      </c>
      <c r="I40" s="379"/>
    </row>
    <row r="41" spans="1:9" s="24" customFormat="1" ht="10.5">
      <c r="A41" s="162" t="s">
        <v>247</v>
      </c>
      <c r="B41" s="163"/>
      <c r="C41" s="164"/>
      <c r="D41" s="114" t="str">
        <f>INDEX(rate!$A$21:$D$42,MATCH(A41,rate!$A$21:$A$42,0),4)</f>
        <v>HOURS</v>
      </c>
      <c r="E41" s="165">
        <v>0</v>
      </c>
      <c r="F41" s="166">
        <f>INDEX(rate!$A$21:$D$42,MATCH(A41,rate!$A$21:$A$42,0),2)</f>
        <v>20832</v>
      </c>
      <c r="G41" s="167">
        <f>E41*F41</f>
        <v>0</v>
      </c>
      <c r="H41" s="147"/>
      <c r="I41" s="379"/>
    </row>
    <row r="42" spans="1:9" s="24" customFormat="1" ht="10.5">
      <c r="A42" s="141" t="s">
        <v>154</v>
      </c>
      <c r="B42" s="142"/>
      <c r="C42" s="168"/>
      <c r="D42" s="121" t="str">
        <f>INDEX(rate!$A$21:$D$42,MATCH(A42,rate!$A$21:$A$42,0),4)</f>
        <v>HOURS</v>
      </c>
      <c r="E42" s="144">
        <v>0</v>
      </c>
      <c r="F42" s="145">
        <f>INDEX(rate!$A$21:$D$42,MATCH(A42,rate!$A$21:$A$42,0),2)</f>
        <v>11982</v>
      </c>
      <c r="G42" s="169">
        <f>E42*F42</f>
        <v>0</v>
      </c>
      <c r="H42" s="148"/>
      <c r="I42" s="379"/>
    </row>
    <row r="43" spans="1:9" s="24" customFormat="1" ht="10.5">
      <c r="A43" s="141" t="s">
        <v>246</v>
      </c>
      <c r="B43" s="142"/>
      <c r="C43" s="168"/>
      <c r="D43" s="121" t="str">
        <f>INDEX(rate!$A$21:$D$42,MATCH(A43,rate!$A$21:$A$42,0),4)</f>
        <v>HOURS</v>
      </c>
      <c r="E43" s="144">
        <v>0</v>
      </c>
      <c r="F43" s="145">
        <f>INDEX(rate!$A$21:$D$42,MATCH(A43,rate!$A$21:$A$42,0),2)</f>
        <v>28483</v>
      </c>
      <c r="G43" s="169">
        <f>E43*F43</f>
        <v>0</v>
      </c>
      <c r="H43" s="148"/>
      <c r="I43" s="379"/>
    </row>
    <row r="44" spans="1:9" s="24" customFormat="1" ht="10.5">
      <c r="A44" s="141" t="s">
        <v>148</v>
      </c>
      <c r="B44" s="142"/>
      <c r="C44" s="168"/>
      <c r="D44" s="121" t="str">
        <f>INDEX(rate!$A$21:$D$42,MATCH(A44,rate!$A$21:$A$42,0),4)</f>
        <v>HOURS</v>
      </c>
      <c r="E44" s="144">
        <v>0</v>
      </c>
      <c r="F44" s="145">
        <f>INDEX(rate!$A$21:$D$42,MATCH(A44,rate!$A$21:$A$42,0),2)</f>
        <v>10219</v>
      </c>
      <c r="G44" s="169">
        <f>E44*F44</f>
        <v>0</v>
      </c>
      <c r="H44" s="148"/>
      <c r="I44" s="379"/>
    </row>
    <row r="45" spans="1:9" s="24" customFormat="1" ht="11.25" thickBot="1">
      <c r="A45" s="149" t="s">
        <v>146</v>
      </c>
      <c r="B45" s="150"/>
      <c r="C45" s="170"/>
      <c r="D45" s="124" t="str">
        <f>INDEX(rate!$A$21:$D$42,MATCH(A45,rate!$A$21:$A$42,0),4)</f>
        <v>HOURS</v>
      </c>
      <c r="E45" s="152">
        <v>0</v>
      </c>
      <c r="F45" s="153">
        <f>INDEX(rate!$A$21:$D$42,MATCH(A45,rate!$A$21:$A$42,0),2)</f>
        <v>11427</v>
      </c>
      <c r="G45" s="171">
        <f>E45*F45</f>
        <v>0</v>
      </c>
      <c r="H45" s="155"/>
      <c r="I45" s="379"/>
    </row>
    <row r="46" spans="1:9" s="24" customFormat="1" ht="11.25" thickBot="1">
      <c r="A46" s="382"/>
      <c r="B46" s="207"/>
      <c r="C46" s="156"/>
      <c r="D46" s="207"/>
      <c r="E46" s="207"/>
      <c r="F46" s="207"/>
      <c r="G46" s="184"/>
      <c r="H46" s="207"/>
      <c r="I46" s="379"/>
    </row>
    <row r="47" spans="1:9" s="24" customFormat="1" ht="11.25" thickBot="1">
      <c r="A47" s="382"/>
      <c r="B47" s="207"/>
      <c r="C47" s="129" t="s">
        <v>176</v>
      </c>
      <c r="D47" s="130"/>
      <c r="E47" s="130"/>
      <c r="F47" s="130"/>
      <c r="G47" s="158">
        <f>SUM(G41:G45)</f>
        <v>0</v>
      </c>
      <c r="H47" s="207"/>
      <c r="I47" s="379"/>
    </row>
    <row r="48" spans="1:9" s="24" customFormat="1" ht="11.25" thickBot="1">
      <c r="A48" s="382"/>
      <c r="B48" s="207"/>
      <c r="C48" s="207"/>
      <c r="D48" s="207"/>
      <c r="E48" s="207"/>
      <c r="F48" s="207"/>
      <c r="G48" s="207"/>
      <c r="H48" s="207"/>
      <c r="I48" s="379"/>
    </row>
    <row r="49" spans="1:9" s="24" customFormat="1" ht="10.5">
      <c r="A49" s="134"/>
      <c r="B49" s="135"/>
      <c r="C49" s="136" t="s">
        <v>8</v>
      </c>
      <c r="D49" s="136" t="s">
        <v>16</v>
      </c>
      <c r="E49" s="136" t="s">
        <v>5</v>
      </c>
      <c r="F49" s="137"/>
      <c r="G49" s="138" t="s">
        <v>189</v>
      </c>
      <c r="H49" s="172"/>
      <c r="I49" s="379"/>
    </row>
    <row r="50" spans="1:9" s="24" customFormat="1" ht="11.25" thickBot="1">
      <c r="A50" s="268" t="s">
        <v>55</v>
      </c>
      <c r="B50" s="269" t="s">
        <v>193</v>
      </c>
      <c r="C50" s="266" t="s">
        <v>18</v>
      </c>
      <c r="D50" s="266" t="s">
        <v>7</v>
      </c>
      <c r="E50" s="266" t="s">
        <v>8</v>
      </c>
      <c r="F50" s="139" t="s">
        <v>2</v>
      </c>
      <c r="G50" s="140" t="s">
        <v>191</v>
      </c>
      <c r="H50" s="173"/>
      <c r="I50" s="379"/>
    </row>
    <row r="51" spans="1:9" s="24" customFormat="1" ht="11.25" thickBot="1">
      <c r="A51" s="162" t="s">
        <v>135</v>
      </c>
      <c r="B51" s="174"/>
      <c r="C51" s="114" t="str">
        <f>INDEX(rate!$A$45:$D$49,MATCH(A51,rate!$A$45:$A$49,0),4)</f>
        <v>HOURS</v>
      </c>
      <c r="D51" s="165">
        <v>0</v>
      </c>
      <c r="E51" s="114">
        <f>INDEX(rate!$A$45:$D$49,MATCH(A51,rate!$A$45:$A$49,0),2)</f>
        <v>17217</v>
      </c>
      <c r="F51" s="167">
        <f>D51*E51</f>
        <v>0</v>
      </c>
      <c r="G51" s="147"/>
      <c r="H51" s="157"/>
      <c r="I51" s="379"/>
    </row>
    <row r="52" spans="1:9" s="24" customFormat="1" ht="11.25" thickBot="1">
      <c r="A52" s="162" t="s">
        <v>243</v>
      </c>
      <c r="B52" s="174"/>
      <c r="C52" s="114" t="str">
        <f>INDEX(rate!$A$45:$D$49,MATCH(A52,rate!$A$45:$A$49,0),4)</f>
        <v>HOURS</v>
      </c>
      <c r="D52" s="165">
        <v>0</v>
      </c>
      <c r="E52" s="114">
        <f>INDEX(rate!$A$45:$D$49,MATCH(A52,rate!$A$45:$A$49,0),2)</f>
        <v>15853</v>
      </c>
      <c r="F52" s="167">
        <f>D52*E52</f>
        <v>0</v>
      </c>
      <c r="G52" s="147"/>
      <c r="H52" s="157"/>
      <c r="I52" s="379"/>
    </row>
    <row r="53" spans="1:9" s="24" customFormat="1" ht="11.25" thickBot="1">
      <c r="A53" s="162" t="s">
        <v>244</v>
      </c>
      <c r="B53" s="174"/>
      <c r="C53" s="114" t="str">
        <f>INDEX(rate!$A$45:$D$49,MATCH(A53,rate!$A$45:$A$49,0),4)</f>
        <v>HOURS</v>
      </c>
      <c r="D53" s="165">
        <v>0</v>
      </c>
      <c r="E53" s="114">
        <f>INDEX(rate!$A$45:$D$49,MATCH(A53,rate!$A$45:$A$49,0),2)</f>
        <v>11019</v>
      </c>
      <c r="F53" s="167">
        <f>D53*E53</f>
        <v>0</v>
      </c>
      <c r="G53" s="147"/>
      <c r="H53" s="157"/>
      <c r="I53" s="379"/>
    </row>
    <row r="54" spans="1:9" s="24" customFormat="1" ht="11.25" thickBot="1">
      <c r="A54" s="162" t="s">
        <v>135</v>
      </c>
      <c r="B54" s="174"/>
      <c r="C54" s="114" t="str">
        <f>INDEX(rate!$A$45:$D$49,MATCH(A54,rate!$A$45:$A$49,0),4)</f>
        <v>HOURS</v>
      </c>
      <c r="D54" s="165">
        <v>0</v>
      </c>
      <c r="E54" s="114">
        <f>INDEX(rate!$A$45:$D$49,MATCH(A54,rate!$A$45:$A$49,0),2)</f>
        <v>17217</v>
      </c>
      <c r="F54" s="167">
        <f>D54*E54</f>
        <v>0</v>
      </c>
      <c r="G54" s="147"/>
      <c r="H54" s="157"/>
      <c r="I54" s="379"/>
    </row>
    <row r="55" spans="1:9" s="24" customFormat="1" ht="11.25" thickBot="1">
      <c r="A55" s="257" t="s">
        <v>245</v>
      </c>
      <c r="B55" s="258"/>
      <c r="C55" s="259" t="str">
        <f>INDEX(rate!$A$45:$D$49,MATCH(A55,rate!$A$45:$A$49,0),4)</f>
        <v>HOURS</v>
      </c>
      <c r="D55" s="260">
        <v>0</v>
      </c>
      <c r="E55" s="259">
        <f>INDEX(rate!$A$45:$D$49,MATCH(A55,rate!$A$45:$A$49,0),2)</f>
        <v>12515</v>
      </c>
      <c r="F55" s="261">
        <f>D55*E55</f>
        <v>0</v>
      </c>
      <c r="G55" s="262"/>
      <c r="H55" s="157"/>
      <c r="I55" s="379"/>
    </row>
    <row r="56" spans="1:9" s="24" customFormat="1" ht="11.25" thickBot="1">
      <c r="A56" s="382"/>
      <c r="B56" s="207"/>
      <c r="C56" s="156"/>
      <c r="D56" s="207"/>
      <c r="E56" s="207"/>
      <c r="F56" s="207"/>
      <c r="G56" s="184"/>
      <c r="H56" s="207"/>
      <c r="I56" s="379"/>
    </row>
    <row r="57" spans="1:9" s="24" customFormat="1" ht="11.25" thickBot="1">
      <c r="A57" s="382"/>
      <c r="B57" s="207"/>
      <c r="C57" s="129" t="s">
        <v>54</v>
      </c>
      <c r="D57" s="130"/>
      <c r="E57" s="130"/>
      <c r="F57" s="158">
        <f>SUM(F51:F55)</f>
        <v>0</v>
      </c>
      <c r="G57" s="175"/>
      <c r="H57" s="207"/>
      <c r="I57" s="379"/>
    </row>
    <row r="58" spans="1:9" s="24" customFormat="1" ht="11.25" thickBot="1">
      <c r="A58" s="382"/>
      <c r="B58" s="207"/>
      <c r="C58" s="207"/>
      <c r="D58" s="207"/>
      <c r="E58" s="207"/>
      <c r="F58" s="207"/>
      <c r="G58" s="207"/>
      <c r="H58" s="207"/>
      <c r="I58" s="379"/>
    </row>
    <row r="59" spans="1:9" s="24" customFormat="1" ht="10.5">
      <c r="A59" s="134"/>
      <c r="B59" s="135"/>
      <c r="C59" s="136" t="s">
        <v>8</v>
      </c>
      <c r="D59" s="136" t="s">
        <v>16</v>
      </c>
      <c r="E59" s="136" t="s">
        <v>5</v>
      </c>
      <c r="F59" s="137"/>
      <c r="G59" s="176"/>
      <c r="H59" s="172"/>
      <c r="I59" s="379"/>
    </row>
    <row r="60" spans="1:9" s="24" customFormat="1" ht="11.25" thickBot="1">
      <c r="A60" s="268" t="s">
        <v>56</v>
      </c>
      <c r="B60" s="269"/>
      <c r="C60" s="266" t="s">
        <v>18</v>
      </c>
      <c r="D60" s="266" t="s">
        <v>194</v>
      </c>
      <c r="E60" s="266" t="s">
        <v>8</v>
      </c>
      <c r="F60" s="139" t="s">
        <v>2</v>
      </c>
      <c r="G60" s="177"/>
      <c r="H60" s="173"/>
      <c r="I60" s="379"/>
    </row>
    <row r="61" spans="1:9" s="24" customFormat="1" ht="13.5" customHeight="1">
      <c r="A61" s="162" t="s">
        <v>239</v>
      </c>
      <c r="B61" s="178"/>
      <c r="C61" s="114" t="str">
        <f>INDEX(rate!$A$53:$D$95,MATCH(A61,rate!$A$53:$A$95,0),4)</f>
        <v>Hours</v>
      </c>
      <c r="D61" s="165">
        <v>0</v>
      </c>
      <c r="E61" s="114">
        <f>INDEX(rate!$A$53:$D$95,MATCH(A61,rate!$A$53:$A$95,0),2)</f>
        <v>288</v>
      </c>
      <c r="F61" s="167">
        <f>D61*E61</f>
        <v>0</v>
      </c>
      <c r="G61" s="179"/>
      <c r="H61" s="157"/>
      <c r="I61" s="379"/>
    </row>
    <row r="62" spans="1:9" s="24" customFormat="1" ht="10.5">
      <c r="A62" s="141" t="s">
        <v>318</v>
      </c>
      <c r="B62" s="180"/>
      <c r="C62" s="121" t="str">
        <f>INDEX(rate!$A$53:$D$95,MATCH(A62,rate!$A$53:$A$95,0),4)</f>
        <v>Hours</v>
      </c>
      <c r="D62" s="144">
        <v>0</v>
      </c>
      <c r="E62" s="121">
        <f>INDEX(rate!$A$53:$D$95,MATCH(A62,rate!$A$53:$A$95,0),2)</f>
        <v>259</v>
      </c>
      <c r="F62" s="169">
        <f>D62*E62</f>
        <v>0</v>
      </c>
      <c r="G62" s="179"/>
      <c r="H62" s="157"/>
      <c r="I62" s="379"/>
    </row>
    <row r="63" spans="1:9" s="24" customFormat="1" ht="10.5">
      <c r="A63" s="141" t="s">
        <v>331</v>
      </c>
      <c r="B63" s="180"/>
      <c r="C63" s="121" t="str">
        <f>INDEX(rate!$A$53:$D$95,MATCH(A63,rate!$A$53:$A$95,0),4)</f>
        <v>Hours</v>
      </c>
      <c r="D63" s="144">
        <v>0</v>
      </c>
      <c r="E63" s="121">
        <f>INDEX(rate!$A$53:$D$95,MATCH(A63,rate!$A$53:$A$95,0),2)</f>
        <v>12</v>
      </c>
      <c r="F63" s="169">
        <f>D63*E63</f>
        <v>0</v>
      </c>
      <c r="G63" s="179"/>
      <c r="H63" s="157"/>
      <c r="I63" s="379"/>
    </row>
    <row r="64" spans="1:9" s="24" customFormat="1" ht="10.5">
      <c r="A64" s="141" t="s">
        <v>236</v>
      </c>
      <c r="B64" s="180"/>
      <c r="C64" s="121" t="str">
        <f>INDEX(rate!$A$53:$D$95,MATCH(A64,rate!$A$53:$A$95,0),4)</f>
        <v>Hours</v>
      </c>
      <c r="D64" s="144">
        <v>0</v>
      </c>
      <c r="E64" s="121">
        <f>INDEX(rate!$A$53:$D$95,MATCH(A64,rate!$A$53:$A$95,0),2)</f>
        <v>13</v>
      </c>
      <c r="F64" s="169">
        <f>D64*E64</f>
        <v>0</v>
      </c>
      <c r="G64" s="179"/>
      <c r="H64" s="157"/>
      <c r="I64" s="379"/>
    </row>
    <row r="65" spans="1:9" s="24" customFormat="1" ht="11.25" thickBot="1">
      <c r="A65" s="149" t="s">
        <v>341</v>
      </c>
      <c r="B65" s="181"/>
      <c r="C65" s="124" t="str">
        <f>INDEX(rate!$A$53:$D$95,MATCH(A65,rate!$A$53:$A$95,0),4)</f>
        <v>Daily</v>
      </c>
      <c r="D65" s="152">
        <v>0</v>
      </c>
      <c r="E65" s="124">
        <f>INDEX(rate!$A$53:$D$95,MATCH(A65,rate!$A$53:$A$95,0),2)</f>
        <v>937</v>
      </c>
      <c r="F65" s="171">
        <f>D65*E65</f>
        <v>0</v>
      </c>
      <c r="G65" s="179"/>
      <c r="H65" s="157"/>
      <c r="I65" s="379"/>
    </row>
    <row r="66" spans="1:9" s="24" customFormat="1" ht="11.25" thickBot="1">
      <c r="A66" s="382"/>
      <c r="B66" s="207"/>
      <c r="C66" s="156"/>
      <c r="D66" s="207"/>
      <c r="E66" s="207"/>
      <c r="F66" s="207"/>
      <c r="G66" s="184"/>
      <c r="H66" s="207"/>
      <c r="I66" s="379"/>
    </row>
    <row r="67" spans="1:9" s="24" customFormat="1" ht="11.25" thickBot="1">
      <c r="A67" s="382"/>
      <c r="B67" s="207"/>
      <c r="C67" s="129" t="s">
        <v>20</v>
      </c>
      <c r="D67" s="130"/>
      <c r="E67" s="130"/>
      <c r="F67" s="158">
        <f>SUM(F61:F65)</f>
        <v>0</v>
      </c>
      <c r="G67" s="175"/>
      <c r="H67" s="207"/>
      <c r="I67" s="379"/>
    </row>
    <row r="68" spans="1:9" s="24" customFormat="1" ht="11.25" thickBot="1">
      <c r="A68" s="382"/>
      <c r="B68" s="207"/>
      <c r="C68" s="212"/>
      <c r="D68" s="212"/>
      <c r="E68" s="212"/>
      <c r="F68" s="175"/>
      <c r="G68" s="175"/>
      <c r="H68" s="207"/>
      <c r="I68" s="379"/>
    </row>
    <row r="69" spans="1:9" s="24" customFormat="1" ht="11.25" thickBot="1">
      <c r="A69" s="270" t="s">
        <v>223</v>
      </c>
      <c r="B69" s="194"/>
      <c r="C69" s="195" t="s">
        <v>224</v>
      </c>
      <c r="D69" s="196"/>
      <c r="E69" s="194"/>
      <c r="F69" s="222" t="s">
        <v>225</v>
      </c>
      <c r="G69" s="271" t="s">
        <v>226</v>
      </c>
      <c r="H69" s="207"/>
      <c r="I69" s="379"/>
    </row>
    <row r="70" spans="1:9" s="24" customFormat="1" ht="10.5">
      <c r="A70" s="198" t="s">
        <v>227</v>
      </c>
      <c r="B70" s="199"/>
      <c r="C70" s="200"/>
      <c r="D70" s="201"/>
      <c r="E70" s="199"/>
      <c r="F70" s="263"/>
      <c r="G70" s="202">
        <v>0</v>
      </c>
      <c r="H70" s="207"/>
      <c r="I70" s="379"/>
    </row>
    <row r="71" spans="1:9" s="24" customFormat="1" ht="10.5">
      <c r="A71" s="198" t="s">
        <v>227</v>
      </c>
      <c r="B71" s="199"/>
      <c r="C71" s="200"/>
      <c r="D71" s="201"/>
      <c r="E71" s="199"/>
      <c r="F71" s="255"/>
      <c r="G71" s="202">
        <v>0</v>
      </c>
      <c r="H71" s="207"/>
      <c r="I71" s="379"/>
    </row>
    <row r="72" spans="1:9" s="24" customFormat="1" ht="10.5">
      <c r="A72" s="198" t="s">
        <v>227</v>
      </c>
      <c r="B72" s="199"/>
      <c r="C72" s="200"/>
      <c r="D72" s="201"/>
      <c r="E72" s="199"/>
      <c r="F72" s="255"/>
      <c r="G72" s="202">
        <v>0</v>
      </c>
      <c r="H72" s="207"/>
      <c r="I72" s="379"/>
    </row>
    <row r="73" spans="1:9" s="24" customFormat="1" ht="11.25" thickBot="1">
      <c r="A73" s="382"/>
      <c r="B73" s="207"/>
      <c r="C73" s="116"/>
      <c r="D73" s="207"/>
      <c r="E73" s="207"/>
      <c r="F73" s="207"/>
      <c r="G73" s="160"/>
      <c r="H73" s="207"/>
      <c r="I73" s="379"/>
    </row>
    <row r="74" spans="1:9" s="24" customFormat="1" ht="11.25" thickBot="1">
      <c r="A74" s="382"/>
      <c r="B74" s="207"/>
      <c r="C74" s="129" t="s">
        <v>228</v>
      </c>
      <c r="D74" s="130"/>
      <c r="E74" s="130"/>
      <c r="F74" s="130"/>
      <c r="G74" s="158">
        <f>SUM(G70:G72)</f>
        <v>0</v>
      </c>
      <c r="H74" s="207"/>
      <c r="I74" s="379"/>
    </row>
    <row r="75" spans="1:9" s="24" customFormat="1" ht="11.25" thickBot="1">
      <c r="A75" s="382"/>
      <c r="B75" s="207"/>
      <c r="C75" s="207"/>
      <c r="D75" s="207"/>
      <c r="E75" s="207"/>
      <c r="F75" s="207"/>
      <c r="G75" s="207"/>
      <c r="H75" s="207"/>
      <c r="I75" s="379"/>
    </row>
    <row r="76" spans="1:9" s="24" customFormat="1" ht="10.5">
      <c r="A76" s="134"/>
      <c r="B76" s="135"/>
      <c r="C76" s="136" t="s">
        <v>8</v>
      </c>
      <c r="D76" s="136" t="s">
        <v>16</v>
      </c>
      <c r="E76" s="136" t="s">
        <v>5</v>
      </c>
      <c r="F76" s="136" t="s">
        <v>17</v>
      </c>
      <c r="G76" s="136" t="s">
        <v>16</v>
      </c>
      <c r="H76" s="182"/>
      <c r="I76" s="379"/>
    </row>
    <row r="77" spans="1:9" s="24" customFormat="1" ht="11.25" thickBot="1">
      <c r="A77" s="268" t="s">
        <v>57</v>
      </c>
      <c r="B77" s="269" t="s">
        <v>92</v>
      </c>
      <c r="C77" s="266" t="s">
        <v>18</v>
      </c>
      <c r="D77" s="266" t="s">
        <v>195</v>
      </c>
      <c r="E77" s="266" t="s">
        <v>8</v>
      </c>
      <c r="F77" s="266" t="s">
        <v>19</v>
      </c>
      <c r="G77" s="183" t="s">
        <v>172</v>
      </c>
      <c r="H77" s="139" t="s">
        <v>2</v>
      </c>
      <c r="I77" s="379"/>
    </row>
    <row r="78" spans="1:9" s="24" customFormat="1" ht="10.5">
      <c r="A78" s="141" t="s">
        <v>253</v>
      </c>
      <c r="B78" s="184"/>
      <c r="C78" s="185" t="str">
        <f>INDEX(rate!$A$98:$D$129,MATCH(A78,rate!$A$98:$A$129,0),4)</f>
        <v>DAYS</v>
      </c>
      <c r="D78" s="186">
        <v>0</v>
      </c>
      <c r="E78" s="121"/>
      <c r="F78" s="185">
        <f>INDEX(rate!$A$98:$D$129,MATCH(A78,rate!$A$98:$A$129,0),3)</f>
        <v>8.3699999999999992</v>
      </c>
      <c r="G78" s="187"/>
      <c r="H78" s="169">
        <f>D78*F78</f>
        <v>0</v>
      </c>
      <c r="I78" s="379"/>
    </row>
    <row r="79" spans="1:9" s="24" customFormat="1" ht="10.5">
      <c r="A79" s="141" t="s">
        <v>252</v>
      </c>
      <c r="B79" s="188"/>
      <c r="C79" s="185" t="str">
        <f>INDEX(rate!$A$98:$D$129,MATCH(A79,rate!$A$98:$A$129,0),4)</f>
        <v>MILES</v>
      </c>
      <c r="D79" s="189"/>
      <c r="E79" s="283">
        <f>INDEX(rate!$A$98:$D$129,MATCH(A79,rate!$A$98:$A$129,0),2)</f>
        <v>0.17399999999999999</v>
      </c>
      <c r="F79" s="121"/>
      <c r="G79" s="144">
        <v>0</v>
      </c>
      <c r="H79" s="169">
        <f>E79*G79</f>
        <v>0</v>
      </c>
      <c r="I79" s="379"/>
    </row>
    <row r="80" spans="1:9" s="24" customFormat="1" ht="10.5">
      <c r="A80" s="141" t="s">
        <v>268</v>
      </c>
      <c r="B80" s="188"/>
      <c r="C80" s="185" t="str">
        <f>INDEX(rate!$A$98:$D$129,MATCH(A80,rate!$A$98:$A$129,0),4)</f>
        <v>DAYS</v>
      </c>
      <c r="D80" s="186">
        <v>0</v>
      </c>
      <c r="E80" s="284"/>
      <c r="F80" s="185">
        <f>INDEX(rate!$A$98:$D$129,MATCH(A80,rate!$A$98:$A$129,0),3)</f>
        <v>7.73</v>
      </c>
      <c r="G80" s="187"/>
      <c r="H80" s="169">
        <f>D80*F80</f>
        <v>0</v>
      </c>
      <c r="I80" s="379"/>
    </row>
    <row r="81" spans="1:9" s="24" customFormat="1" ht="10.5">
      <c r="A81" s="141" t="s">
        <v>267</v>
      </c>
      <c r="B81" s="188"/>
      <c r="C81" s="185" t="str">
        <f>INDEX(rate!$A$98:$D$129,MATCH(A81,rate!$A$98:$A$129,0),4)</f>
        <v>MILES</v>
      </c>
      <c r="D81" s="189"/>
      <c r="E81" s="283">
        <f>INDEX(rate!$A$98:$D$129,MATCH(A81,rate!$A$98:$A$129,0),2)</f>
        <v>0.32</v>
      </c>
      <c r="F81" s="121"/>
      <c r="G81" s="144">
        <v>0</v>
      </c>
      <c r="H81" s="169">
        <f>E81*G81</f>
        <v>0</v>
      </c>
      <c r="I81" s="379"/>
    </row>
    <row r="82" spans="1:9" s="24" customFormat="1" ht="10.5">
      <c r="A82" s="141" t="s">
        <v>268</v>
      </c>
      <c r="B82" s="188"/>
      <c r="C82" s="185" t="str">
        <f>INDEX(rate!$A$98:$D$129,MATCH(A82,rate!$A$98:$A$129,0),4)</f>
        <v>DAYS</v>
      </c>
      <c r="D82" s="186">
        <v>0</v>
      </c>
      <c r="E82" s="284"/>
      <c r="F82" s="185">
        <f>INDEX(rate!$A$98:$D$129,MATCH(A82,rate!$A$98:$A$129,0),3)</f>
        <v>7.73</v>
      </c>
      <c r="G82" s="187"/>
      <c r="H82" s="169">
        <f>D82*F82</f>
        <v>0</v>
      </c>
      <c r="I82" s="379"/>
    </row>
    <row r="83" spans="1:9" s="24" customFormat="1" ht="11.25" thickBot="1">
      <c r="A83" s="149" t="s">
        <v>267</v>
      </c>
      <c r="B83" s="190"/>
      <c r="C83" s="185" t="str">
        <f>INDEX(rate!$A$98:$D$129,MATCH(A83,rate!$A$98:$A$129,0),4)</f>
        <v>MILES</v>
      </c>
      <c r="D83" s="191"/>
      <c r="E83" s="285">
        <f>INDEX(rate!$A$98:$D$129,MATCH(A83,rate!$A$98:$A$129,0),2)</f>
        <v>0.32</v>
      </c>
      <c r="F83" s="124"/>
      <c r="G83" s="152">
        <v>0</v>
      </c>
      <c r="H83" s="171">
        <f>E83*G83</f>
        <v>0</v>
      </c>
      <c r="I83" s="379"/>
    </row>
    <row r="84" spans="1:9" s="24" customFormat="1" ht="11.25" thickBot="1">
      <c r="A84" s="382"/>
      <c r="B84" s="207"/>
      <c r="C84" s="192"/>
      <c r="D84" s="207"/>
      <c r="E84" s="207"/>
      <c r="F84" s="207"/>
      <c r="G84" s="184"/>
      <c r="H84" s="207"/>
      <c r="I84" s="379"/>
    </row>
    <row r="85" spans="1:9" s="24" customFormat="1" ht="11.25" thickBot="1">
      <c r="A85" s="382"/>
      <c r="B85" s="207"/>
      <c r="C85" s="129" t="s">
        <v>58</v>
      </c>
      <c r="D85" s="130"/>
      <c r="E85" s="130"/>
      <c r="F85" s="130"/>
      <c r="G85" s="193"/>
      <c r="H85" s="158">
        <f>SUM(H78:H83)</f>
        <v>0</v>
      </c>
      <c r="I85" s="379"/>
    </row>
    <row r="86" spans="1:9" s="24" customFormat="1" ht="11.25" thickBot="1">
      <c r="A86" s="382"/>
      <c r="B86" s="207"/>
      <c r="C86" s="207"/>
      <c r="D86" s="207"/>
      <c r="E86" s="207"/>
      <c r="F86" s="207"/>
      <c r="G86" s="207"/>
      <c r="H86" s="207"/>
      <c r="I86" s="379"/>
    </row>
    <row r="87" spans="1:9" s="24" customFormat="1" ht="11.25" thickBot="1">
      <c r="A87" s="270" t="s">
        <v>196</v>
      </c>
      <c r="B87" s="194"/>
      <c r="C87" s="194"/>
      <c r="D87" s="195" t="s">
        <v>21</v>
      </c>
      <c r="E87" s="196"/>
      <c r="F87" s="194"/>
      <c r="G87" s="197" t="s">
        <v>22</v>
      </c>
      <c r="H87" s="207"/>
      <c r="I87" s="379"/>
    </row>
    <row r="88" spans="1:9" s="24" customFormat="1" ht="10.5">
      <c r="A88" s="198"/>
      <c r="B88" s="199"/>
      <c r="C88" s="199"/>
      <c r="D88" s="200"/>
      <c r="E88" s="201"/>
      <c r="F88" s="199"/>
      <c r="G88" s="202">
        <v>0</v>
      </c>
      <c r="H88" s="207"/>
      <c r="I88" s="379"/>
    </row>
    <row r="89" spans="1:9" s="24" customFormat="1" ht="10.5">
      <c r="A89" s="198"/>
      <c r="B89" s="199"/>
      <c r="C89" s="199"/>
      <c r="D89" s="200"/>
      <c r="E89" s="201"/>
      <c r="F89" s="199"/>
      <c r="G89" s="202"/>
      <c r="H89" s="207"/>
      <c r="I89" s="379"/>
    </row>
    <row r="90" spans="1:9" s="24" customFormat="1" ht="10.5">
      <c r="A90" s="198"/>
      <c r="B90" s="199"/>
      <c r="C90" s="199"/>
      <c r="D90" s="200"/>
      <c r="E90" s="201"/>
      <c r="F90" s="199"/>
      <c r="G90" s="202"/>
      <c r="H90" s="207"/>
      <c r="I90" s="379"/>
    </row>
    <row r="91" spans="1:9" s="24" customFormat="1" ht="10.5">
      <c r="A91" s="198"/>
      <c r="B91" s="199"/>
      <c r="C91" s="199"/>
      <c r="D91" s="200"/>
      <c r="E91" s="201"/>
      <c r="F91" s="199"/>
      <c r="G91" s="202"/>
      <c r="H91" s="207"/>
      <c r="I91" s="379"/>
    </row>
    <row r="92" spans="1:9" s="24" customFormat="1" ht="10.5">
      <c r="A92" s="198"/>
      <c r="B92" s="199"/>
      <c r="C92" s="199"/>
      <c r="D92" s="200"/>
      <c r="E92" s="201"/>
      <c r="F92" s="199"/>
      <c r="G92" s="202"/>
      <c r="H92" s="207"/>
      <c r="I92" s="379"/>
    </row>
    <row r="93" spans="1:9" s="24" customFormat="1" ht="10.5">
      <c r="A93" s="198"/>
      <c r="B93" s="199"/>
      <c r="C93" s="199"/>
      <c r="D93" s="200"/>
      <c r="E93" s="201"/>
      <c r="F93" s="199"/>
      <c r="G93" s="202"/>
      <c r="H93" s="207"/>
      <c r="I93" s="379"/>
    </row>
    <row r="94" spans="1:9" s="24" customFormat="1" ht="11.25" thickBot="1">
      <c r="A94" s="382"/>
      <c r="B94" s="207"/>
      <c r="C94" s="207"/>
      <c r="D94" s="207"/>
      <c r="E94" s="207"/>
      <c r="F94" s="207"/>
      <c r="G94" s="160"/>
      <c r="H94" s="207"/>
      <c r="I94" s="379"/>
    </row>
    <row r="95" spans="1:9" s="24" customFormat="1" ht="11.25" thickBot="1">
      <c r="A95" s="382"/>
      <c r="B95" s="207"/>
      <c r="C95" s="129" t="s">
        <v>116</v>
      </c>
      <c r="D95" s="130"/>
      <c r="E95" s="130"/>
      <c r="F95" s="130"/>
      <c r="G95" s="208">
        <f>SUM(G88:G93)</f>
        <v>0</v>
      </c>
      <c r="H95" s="207"/>
      <c r="I95" s="379"/>
    </row>
    <row r="96" spans="1:9" s="24" customFormat="1" ht="11.25" thickBot="1">
      <c r="A96" s="382"/>
      <c r="B96" s="207"/>
      <c r="C96" s="159"/>
      <c r="D96" s="159"/>
      <c r="E96" s="159"/>
      <c r="F96" s="159"/>
      <c r="G96" s="209"/>
      <c r="H96" s="207"/>
      <c r="I96" s="379"/>
    </row>
    <row r="97" spans="1:9" s="24" customFormat="1" ht="11.25" thickBot="1">
      <c r="A97" s="270" t="s">
        <v>115</v>
      </c>
      <c r="B97" s="194"/>
      <c r="C97" s="195" t="s">
        <v>23</v>
      </c>
      <c r="D97" s="196"/>
      <c r="E97" s="194"/>
      <c r="F97" s="194" t="s">
        <v>24</v>
      </c>
      <c r="G97" s="271" t="s">
        <v>25</v>
      </c>
      <c r="H97" s="207"/>
      <c r="I97" s="379"/>
    </row>
    <row r="98" spans="1:9" s="24" customFormat="1" ht="10.5">
      <c r="A98" s="198"/>
      <c r="B98" s="199"/>
      <c r="C98" s="200"/>
      <c r="D98" s="201"/>
      <c r="E98" s="199"/>
      <c r="F98" s="210"/>
      <c r="G98" s="202">
        <v>0</v>
      </c>
      <c r="H98" s="207"/>
      <c r="I98" s="379"/>
    </row>
    <row r="99" spans="1:9" s="24" customFormat="1" ht="10.5">
      <c r="A99" s="198"/>
      <c r="B99" s="199"/>
      <c r="C99" s="200"/>
      <c r="D99" s="201"/>
      <c r="E99" s="199"/>
      <c r="F99" s="210"/>
      <c r="G99" s="202"/>
      <c r="H99" s="207"/>
      <c r="I99" s="379"/>
    </row>
    <row r="100" spans="1:9" s="24" customFormat="1" ht="10.5">
      <c r="A100" s="198"/>
      <c r="B100" s="199"/>
      <c r="C100" s="200"/>
      <c r="D100" s="201"/>
      <c r="E100" s="199"/>
      <c r="F100" s="210"/>
      <c r="G100" s="202"/>
      <c r="H100" s="207"/>
      <c r="I100" s="379"/>
    </row>
    <row r="101" spans="1:9" s="24" customFormat="1" ht="10.5">
      <c r="A101" s="198"/>
      <c r="B101" s="199"/>
      <c r="C101" s="200"/>
      <c r="D101" s="201"/>
      <c r="E101" s="199"/>
      <c r="F101" s="210"/>
      <c r="G101" s="202"/>
      <c r="H101" s="207"/>
      <c r="I101" s="379"/>
    </row>
    <row r="102" spans="1:9" s="24" customFormat="1" ht="10.5">
      <c r="A102" s="198"/>
      <c r="B102" s="199"/>
      <c r="C102" s="200"/>
      <c r="D102" s="201"/>
      <c r="E102" s="199"/>
      <c r="F102" s="210"/>
      <c r="G102" s="202"/>
      <c r="H102" s="207"/>
      <c r="I102" s="379"/>
    </row>
    <row r="103" spans="1:9" s="24" customFormat="1" ht="10.5">
      <c r="A103" s="198"/>
      <c r="B103" s="199"/>
      <c r="C103" s="200"/>
      <c r="D103" s="201"/>
      <c r="E103" s="199"/>
      <c r="F103" s="210"/>
      <c r="G103" s="202"/>
      <c r="H103" s="207"/>
      <c r="I103" s="379"/>
    </row>
    <row r="104" spans="1:9" s="24" customFormat="1" ht="10.5">
      <c r="A104" s="198"/>
      <c r="B104" s="199"/>
      <c r="C104" s="200"/>
      <c r="D104" s="201"/>
      <c r="E104" s="199"/>
      <c r="F104" s="210"/>
      <c r="G104" s="202"/>
      <c r="H104" s="207"/>
      <c r="I104" s="379"/>
    </row>
    <row r="105" spans="1:9" s="24" customFormat="1" ht="10.5">
      <c r="A105" s="198"/>
      <c r="B105" s="199"/>
      <c r="C105" s="200"/>
      <c r="D105" s="201"/>
      <c r="E105" s="199"/>
      <c r="F105" s="210"/>
      <c r="G105" s="202"/>
      <c r="H105" s="207"/>
      <c r="I105" s="379"/>
    </row>
    <row r="106" spans="1:9" s="24" customFormat="1" ht="10.5">
      <c r="A106" s="117"/>
      <c r="B106" s="199"/>
      <c r="C106" s="200"/>
      <c r="D106" s="201"/>
      <c r="E106" s="199"/>
      <c r="F106" s="210"/>
      <c r="G106" s="202"/>
      <c r="H106" s="207"/>
      <c r="I106" s="379"/>
    </row>
    <row r="107" spans="1:9" s="24" customFormat="1" ht="10.5">
      <c r="A107" s="198"/>
      <c r="B107" s="199"/>
      <c r="C107" s="200"/>
      <c r="D107" s="201"/>
      <c r="E107" s="199"/>
      <c r="F107" s="210"/>
      <c r="G107" s="202"/>
      <c r="H107" s="207"/>
      <c r="I107" s="379"/>
    </row>
    <row r="108" spans="1:9" s="24" customFormat="1" ht="10.5">
      <c r="A108" s="198"/>
      <c r="B108" s="199"/>
      <c r="C108" s="200"/>
      <c r="D108" s="201"/>
      <c r="E108" s="199"/>
      <c r="F108" s="210"/>
      <c r="G108" s="202"/>
      <c r="H108" s="207"/>
      <c r="I108" s="379"/>
    </row>
    <row r="109" spans="1:9" s="24" customFormat="1" ht="10.5">
      <c r="A109" s="198"/>
      <c r="B109" s="199"/>
      <c r="C109" s="200"/>
      <c r="D109" s="201"/>
      <c r="E109" s="199"/>
      <c r="F109" s="210"/>
      <c r="G109" s="202"/>
      <c r="H109" s="207"/>
      <c r="I109" s="379"/>
    </row>
    <row r="110" spans="1:9" s="24" customFormat="1" ht="11.25" thickBot="1">
      <c r="A110" s="149"/>
      <c r="B110" s="203"/>
      <c r="C110" s="204"/>
      <c r="D110" s="205"/>
      <c r="E110" s="203"/>
      <c r="F110" s="211"/>
      <c r="G110" s="206"/>
      <c r="H110" s="207"/>
      <c r="I110" s="379"/>
    </row>
    <row r="111" spans="1:9" s="24" customFormat="1" ht="11.25" thickBot="1">
      <c r="A111" s="382"/>
      <c r="B111" s="207"/>
      <c r="C111" s="116"/>
      <c r="D111" s="207"/>
      <c r="E111" s="207"/>
      <c r="F111" s="207"/>
      <c r="G111" s="160"/>
      <c r="H111" s="207"/>
      <c r="I111" s="379"/>
    </row>
    <row r="112" spans="1:9" s="24" customFormat="1" ht="11.25" thickBot="1">
      <c r="A112" s="382"/>
      <c r="B112" s="207"/>
      <c r="C112" s="129" t="s">
        <v>117</v>
      </c>
      <c r="D112" s="130"/>
      <c r="E112" s="130"/>
      <c r="F112" s="130"/>
      <c r="G112" s="158">
        <f>SUM(G98:G110)</f>
        <v>0</v>
      </c>
      <c r="H112" s="207"/>
      <c r="I112" s="379"/>
    </row>
    <row r="113" spans="1:9" s="24" customFormat="1" ht="11.25" thickBot="1">
      <c r="A113" s="382"/>
      <c r="B113" s="207"/>
      <c r="C113" s="212"/>
      <c r="D113" s="212"/>
      <c r="E113" s="212"/>
      <c r="F113" s="212"/>
      <c r="G113" s="175"/>
      <c r="H113" s="207"/>
      <c r="I113" s="379"/>
    </row>
    <row r="114" spans="1:9" s="24" customFormat="1" ht="11.25" thickBot="1">
      <c r="A114" s="270" t="s">
        <v>197</v>
      </c>
      <c r="B114" s="194"/>
      <c r="C114" s="195" t="s">
        <v>198</v>
      </c>
      <c r="D114" s="213"/>
      <c r="E114" s="194"/>
      <c r="F114" s="194" t="s">
        <v>24</v>
      </c>
      <c r="G114" s="214" t="s">
        <v>22</v>
      </c>
      <c r="H114" s="207"/>
      <c r="I114" s="379"/>
    </row>
    <row r="115" spans="1:9" s="24" customFormat="1" ht="10.5">
      <c r="A115" s="198"/>
      <c r="B115" s="199"/>
      <c r="C115" s="215"/>
      <c r="D115" s="201"/>
      <c r="E115" s="216"/>
      <c r="F115" s="217"/>
      <c r="G115" s="202">
        <v>0</v>
      </c>
      <c r="H115" s="207"/>
      <c r="I115" s="379"/>
    </row>
    <row r="116" spans="1:9" s="24" customFormat="1" ht="10.5">
      <c r="A116" s="198"/>
      <c r="B116" s="199"/>
      <c r="C116" s="215"/>
      <c r="D116" s="201"/>
      <c r="E116" s="216"/>
      <c r="F116" s="217"/>
      <c r="G116" s="202"/>
      <c r="H116" s="207"/>
      <c r="I116" s="379"/>
    </row>
    <row r="117" spans="1:9" s="24" customFormat="1" ht="10.5">
      <c r="A117" s="198"/>
      <c r="B117" s="199"/>
      <c r="C117" s="215"/>
      <c r="D117" s="201"/>
      <c r="E117" s="216"/>
      <c r="F117" s="217"/>
      <c r="G117" s="202"/>
      <c r="H117" s="207"/>
      <c r="I117" s="379"/>
    </row>
    <row r="118" spans="1:9" s="24" customFormat="1" ht="10.5">
      <c r="A118" s="198"/>
      <c r="B118" s="199"/>
      <c r="C118" s="215"/>
      <c r="D118" s="201"/>
      <c r="E118" s="216"/>
      <c r="F118" s="217"/>
      <c r="G118" s="202"/>
      <c r="H118" s="207"/>
      <c r="I118" s="379"/>
    </row>
    <row r="119" spans="1:9" s="24" customFormat="1" ht="11.25" thickBot="1">
      <c r="A119" s="149"/>
      <c r="B119" s="203"/>
      <c r="C119" s="218"/>
      <c r="D119" s="205"/>
      <c r="E119" s="219"/>
      <c r="F119" s="220"/>
      <c r="G119" s="206"/>
      <c r="H119" s="207"/>
      <c r="I119" s="379"/>
    </row>
    <row r="120" spans="1:9" s="24" customFormat="1" ht="11.25" thickBot="1">
      <c r="A120" s="382"/>
      <c r="B120" s="207"/>
      <c r="C120" s="207"/>
      <c r="D120" s="207"/>
      <c r="E120" s="207"/>
      <c r="F120" s="207"/>
      <c r="G120" s="160"/>
      <c r="H120" s="207"/>
      <c r="I120" s="379"/>
    </row>
    <row r="121" spans="1:9" s="24" customFormat="1" ht="11.25" thickBot="1">
      <c r="A121" s="382"/>
      <c r="B121" s="207"/>
      <c r="C121" s="129" t="s">
        <v>199</v>
      </c>
      <c r="D121" s="130"/>
      <c r="E121" s="130"/>
      <c r="F121" s="130"/>
      <c r="G121" s="208">
        <f>SUM(G115:G119)</f>
        <v>0</v>
      </c>
      <c r="H121" s="207"/>
      <c r="I121" s="379"/>
    </row>
    <row r="122" spans="1:9" s="24" customFormat="1" ht="11.25" thickBot="1">
      <c r="A122" s="382"/>
      <c r="B122" s="207"/>
      <c r="C122" s="159"/>
      <c r="D122" s="159"/>
      <c r="E122" s="159"/>
      <c r="F122" s="159"/>
      <c r="G122" s="160"/>
      <c r="H122" s="207"/>
      <c r="I122" s="379"/>
    </row>
    <row r="123" spans="1:9" s="24" customFormat="1" ht="21.75" customHeight="1" thickBot="1">
      <c r="A123" s="270" t="s">
        <v>200</v>
      </c>
      <c r="B123" s="194"/>
      <c r="C123" s="221"/>
      <c r="D123" s="194"/>
      <c r="E123" s="194"/>
      <c r="F123" s="222" t="s">
        <v>21</v>
      </c>
      <c r="G123" s="214" t="s">
        <v>22</v>
      </c>
      <c r="H123" s="207"/>
      <c r="I123" s="379"/>
    </row>
    <row r="124" spans="1:9" s="24" customFormat="1" ht="10.5">
      <c r="A124" s="198"/>
      <c r="B124" s="217"/>
      <c r="C124" s="199"/>
      <c r="D124" s="223"/>
      <c r="E124" s="216"/>
      <c r="F124" s="224"/>
      <c r="G124" s="202">
        <v>0</v>
      </c>
      <c r="H124" s="207"/>
      <c r="I124" s="379"/>
    </row>
    <row r="125" spans="1:9" s="24" customFormat="1" ht="10.5">
      <c r="A125" s="198"/>
      <c r="B125" s="217"/>
      <c r="C125" s="199"/>
      <c r="D125" s="223"/>
      <c r="E125" s="216"/>
      <c r="F125" s="224"/>
      <c r="G125" s="202"/>
      <c r="H125" s="207"/>
      <c r="I125" s="379"/>
    </row>
    <row r="126" spans="1:9" s="24" customFormat="1" ht="10.5">
      <c r="A126" s="198"/>
      <c r="B126" s="217"/>
      <c r="C126" s="199"/>
      <c r="D126" s="223"/>
      <c r="E126" s="216"/>
      <c r="F126" s="224"/>
      <c r="G126" s="202"/>
      <c r="H126" s="207"/>
      <c r="I126" s="379"/>
    </row>
    <row r="127" spans="1:9" s="24" customFormat="1" ht="10.5">
      <c r="A127" s="198"/>
      <c r="B127" s="217"/>
      <c r="C127" s="199"/>
      <c r="D127" s="223"/>
      <c r="E127" s="216"/>
      <c r="F127" s="224"/>
      <c r="G127" s="202"/>
      <c r="H127" s="207"/>
      <c r="I127" s="379"/>
    </row>
    <row r="128" spans="1:9" s="24" customFormat="1" ht="11.25" thickBot="1">
      <c r="A128" s="149"/>
      <c r="B128" s="220"/>
      <c r="C128" s="203"/>
      <c r="D128" s="225"/>
      <c r="E128" s="219"/>
      <c r="F128" s="226"/>
      <c r="G128" s="206"/>
      <c r="H128" s="207"/>
      <c r="I128" s="379"/>
    </row>
    <row r="129" spans="1:9" s="24" customFormat="1" ht="11.25" thickBot="1">
      <c r="A129" s="382"/>
      <c r="B129" s="207"/>
      <c r="C129" s="207"/>
      <c r="D129" s="207"/>
      <c r="E129" s="207"/>
      <c r="F129" s="207"/>
      <c r="G129" s="160"/>
      <c r="H129" s="207"/>
      <c r="I129" s="379"/>
    </row>
    <row r="130" spans="1:9" s="24" customFormat="1" ht="11.25" thickBot="1">
      <c r="A130" s="382"/>
      <c r="B130" s="207"/>
      <c r="C130" s="129" t="s">
        <v>201</v>
      </c>
      <c r="D130" s="130"/>
      <c r="E130" s="130"/>
      <c r="F130" s="130"/>
      <c r="G130" s="208">
        <f>SUM(G124:G128)</f>
        <v>0</v>
      </c>
      <c r="H130" s="207"/>
      <c r="I130" s="379"/>
    </row>
    <row r="131" spans="1:9" s="24" customFormat="1" ht="11.25" thickBot="1">
      <c r="A131" s="382"/>
      <c r="B131" s="207"/>
      <c r="C131" s="212"/>
      <c r="D131" s="212"/>
      <c r="E131" s="212"/>
      <c r="F131" s="212"/>
      <c r="G131" s="227"/>
      <c r="H131" s="207"/>
      <c r="I131" s="379"/>
    </row>
    <row r="132" spans="1:9" s="24" customFormat="1" ht="21.75" customHeight="1" thickBot="1">
      <c r="A132" s="270" t="s">
        <v>221</v>
      </c>
      <c r="B132" s="194"/>
      <c r="C132" s="221"/>
      <c r="D132" s="195" t="s">
        <v>21</v>
      </c>
      <c r="E132" s="196"/>
      <c r="F132" s="228"/>
      <c r="G132" s="214" t="s">
        <v>22</v>
      </c>
      <c r="H132" s="207"/>
      <c r="I132" s="379"/>
    </row>
    <row r="133" spans="1:9" s="24" customFormat="1" ht="10.5">
      <c r="A133" s="198"/>
      <c r="B133" s="217"/>
      <c r="C133" s="199"/>
      <c r="D133" s="215"/>
      <c r="E133" s="229"/>
      <c r="F133" s="230"/>
      <c r="G133" s="202">
        <v>0</v>
      </c>
      <c r="H133" s="207"/>
      <c r="I133" s="379"/>
    </row>
    <row r="134" spans="1:9" s="24" customFormat="1" ht="10.5">
      <c r="A134" s="198"/>
      <c r="B134" s="217"/>
      <c r="C134" s="199"/>
      <c r="D134" s="215"/>
      <c r="E134" s="229"/>
      <c r="F134" s="231"/>
      <c r="G134" s="202"/>
      <c r="H134" s="207"/>
      <c r="I134" s="379"/>
    </row>
    <row r="135" spans="1:9" s="24" customFormat="1" ht="10.5">
      <c r="A135" s="198"/>
      <c r="B135" s="217"/>
      <c r="C135" s="199"/>
      <c r="D135" s="215"/>
      <c r="E135" s="229"/>
      <c r="F135" s="231"/>
      <c r="G135" s="202"/>
      <c r="H135" s="207"/>
      <c r="I135" s="379"/>
    </row>
    <row r="136" spans="1:9" s="24" customFormat="1" ht="10.5">
      <c r="A136" s="198"/>
      <c r="B136" s="217"/>
      <c r="C136" s="199"/>
      <c r="D136" s="215"/>
      <c r="E136" s="229"/>
      <c r="F136" s="231"/>
      <c r="G136" s="202"/>
      <c r="H136" s="207"/>
      <c r="I136" s="379"/>
    </row>
    <row r="137" spans="1:9" s="24" customFormat="1" ht="11.25" thickBot="1">
      <c r="A137" s="149"/>
      <c r="B137" s="220"/>
      <c r="C137" s="203"/>
      <c r="D137" s="218"/>
      <c r="E137" s="232"/>
      <c r="F137" s="233"/>
      <c r="G137" s="206"/>
      <c r="H137" s="207"/>
      <c r="I137" s="379"/>
    </row>
    <row r="138" spans="1:9" s="24" customFormat="1" ht="11.25" thickBot="1">
      <c r="A138" s="382"/>
      <c r="B138" s="207"/>
      <c r="C138" s="207"/>
      <c r="D138" s="207"/>
      <c r="E138" s="207"/>
      <c r="F138" s="207"/>
      <c r="G138" s="160"/>
      <c r="H138" s="207"/>
      <c r="I138" s="379"/>
    </row>
    <row r="139" spans="1:9" s="24" customFormat="1" ht="11.25" thickBot="1">
      <c r="A139" s="382"/>
      <c r="B139" s="207"/>
      <c r="C139" s="129" t="s">
        <v>202</v>
      </c>
      <c r="D139" s="130"/>
      <c r="E139" s="130"/>
      <c r="F139" s="130"/>
      <c r="G139" s="208">
        <f>SUM(G133:G137)</f>
        <v>0</v>
      </c>
      <c r="H139" s="207"/>
      <c r="I139" s="379"/>
    </row>
    <row r="140" spans="1:9" s="24" customFormat="1" ht="11.25" thickBot="1">
      <c r="A140" s="382"/>
      <c r="B140" s="207"/>
      <c r="C140" s="159"/>
      <c r="D140" s="159"/>
      <c r="E140" s="159"/>
      <c r="F140" s="159"/>
      <c r="G140" s="209"/>
      <c r="H140" s="207"/>
      <c r="I140" s="379"/>
    </row>
    <row r="141" spans="1:9" s="24" customFormat="1" ht="11.25" thickBot="1">
      <c r="A141" s="270" t="s">
        <v>203</v>
      </c>
      <c r="B141" s="194"/>
      <c r="C141" s="221"/>
      <c r="D141" s="195" t="s">
        <v>21</v>
      </c>
      <c r="E141" s="221"/>
      <c r="F141" s="221"/>
      <c r="G141" s="234" t="s">
        <v>22</v>
      </c>
      <c r="H141" s="207"/>
      <c r="I141" s="379"/>
    </row>
    <row r="142" spans="1:9" s="24" customFormat="1" ht="10.5">
      <c r="A142" s="198"/>
      <c r="B142" s="199"/>
      <c r="C142" s="199"/>
      <c r="D142" s="200"/>
      <c r="E142" s="201"/>
      <c r="F142" s="199"/>
      <c r="G142" s="202">
        <v>0</v>
      </c>
      <c r="H142" s="207"/>
      <c r="I142" s="379"/>
    </row>
    <row r="143" spans="1:9" s="24" customFormat="1" ht="10.5">
      <c r="A143" s="198"/>
      <c r="B143" s="199"/>
      <c r="C143" s="199"/>
      <c r="D143" s="200"/>
      <c r="E143" s="201"/>
      <c r="F143" s="199"/>
      <c r="G143" s="202"/>
      <c r="H143" s="207"/>
      <c r="I143" s="379"/>
    </row>
    <row r="144" spans="1:9" s="24" customFormat="1" ht="11.25" thickBot="1">
      <c r="A144" s="149"/>
      <c r="B144" s="203"/>
      <c r="C144" s="203"/>
      <c r="D144" s="204"/>
      <c r="E144" s="205"/>
      <c r="F144" s="203"/>
      <c r="G144" s="206"/>
      <c r="H144" s="207"/>
      <c r="I144" s="379"/>
    </row>
    <row r="145" spans="1:9" s="24" customFormat="1" ht="11.25" thickBot="1">
      <c r="A145" s="382"/>
      <c r="B145" s="207"/>
      <c r="C145" s="235"/>
      <c r="D145" s="235"/>
      <c r="E145" s="235"/>
      <c r="F145" s="235"/>
      <c r="G145" s="236"/>
      <c r="H145" s="207"/>
      <c r="I145" s="379"/>
    </row>
    <row r="146" spans="1:9" s="24" customFormat="1" ht="11.25" thickBot="1">
      <c r="A146" s="382"/>
      <c r="B146" s="207"/>
      <c r="C146" s="129" t="s">
        <v>204</v>
      </c>
      <c r="D146" s="130"/>
      <c r="E146" s="130"/>
      <c r="F146" s="130"/>
      <c r="G146" s="208">
        <f>SUM(G142:G144)</f>
        <v>0</v>
      </c>
      <c r="H146" s="207"/>
      <c r="I146" s="379"/>
    </row>
    <row r="147" spans="1:9" ht="13.5" thickBot="1">
      <c r="A147" s="374"/>
      <c r="B147" s="383"/>
      <c r="C147" s="371"/>
      <c r="D147" s="371"/>
      <c r="E147" s="384"/>
      <c r="F147" s="371"/>
      <c r="G147" s="384"/>
      <c r="H147" s="371"/>
      <c r="I147" s="372"/>
    </row>
    <row r="148" spans="1:9" s="24" customFormat="1" ht="11.25" thickBot="1">
      <c r="A148" s="270" t="s">
        <v>205</v>
      </c>
      <c r="B148" s="194"/>
      <c r="C148" s="221"/>
      <c r="D148" s="195" t="s">
        <v>21</v>
      </c>
      <c r="E148" s="221"/>
      <c r="F148" s="221"/>
      <c r="G148" s="234" t="s">
        <v>22</v>
      </c>
      <c r="H148" s="207"/>
      <c r="I148" s="379"/>
    </row>
    <row r="149" spans="1:9" s="24" customFormat="1" ht="10.5">
      <c r="A149" s="198"/>
      <c r="B149" s="199"/>
      <c r="C149" s="199"/>
      <c r="D149" s="200"/>
      <c r="E149" s="201"/>
      <c r="F149" s="199"/>
      <c r="G149" s="202">
        <v>0</v>
      </c>
      <c r="H149" s="207"/>
      <c r="I149" s="379"/>
    </row>
    <row r="150" spans="1:9" s="24" customFormat="1" ht="10.5">
      <c r="A150" s="198"/>
      <c r="B150" s="199"/>
      <c r="C150" s="199"/>
      <c r="D150" s="200"/>
      <c r="E150" s="201"/>
      <c r="F150" s="199"/>
      <c r="G150" s="202"/>
      <c r="H150" s="207"/>
      <c r="I150" s="379"/>
    </row>
    <row r="151" spans="1:9" s="24" customFormat="1" ht="11.25" thickBot="1">
      <c r="A151" s="149"/>
      <c r="B151" s="203"/>
      <c r="C151" s="203"/>
      <c r="D151" s="204"/>
      <c r="E151" s="205"/>
      <c r="F151" s="203"/>
      <c r="G151" s="206"/>
      <c r="H151" s="207"/>
      <c r="I151" s="379"/>
    </row>
    <row r="152" spans="1:9" s="24" customFormat="1" ht="11.25" thickBot="1">
      <c r="A152" s="382"/>
      <c r="B152" s="207"/>
      <c r="C152" s="207"/>
      <c r="D152" s="207"/>
      <c r="E152" s="207"/>
      <c r="F152" s="207"/>
      <c r="G152" s="160"/>
      <c r="H152" s="207"/>
      <c r="I152" s="379"/>
    </row>
    <row r="153" spans="1:9" s="24" customFormat="1" ht="11.25" thickBot="1">
      <c r="A153" s="382"/>
      <c r="B153" s="207"/>
      <c r="C153" s="129" t="s">
        <v>206</v>
      </c>
      <c r="D153" s="130"/>
      <c r="E153" s="130"/>
      <c r="F153" s="130"/>
      <c r="G153" s="208">
        <f>SUM(G149:G151)</f>
        <v>0</v>
      </c>
      <c r="H153" s="207"/>
      <c r="I153" s="379"/>
    </row>
    <row r="154" spans="1:9" s="24" customFormat="1" ht="11.25" thickBot="1">
      <c r="A154" s="382"/>
      <c r="B154" s="207"/>
      <c r="C154" s="159"/>
      <c r="D154" s="159"/>
      <c r="E154" s="159"/>
      <c r="F154" s="159"/>
      <c r="G154" s="209"/>
      <c r="H154" s="207"/>
      <c r="I154" s="379"/>
    </row>
    <row r="155" spans="1:9" s="24" customFormat="1" ht="11.25" thickBot="1">
      <c r="A155" s="270" t="s">
        <v>26</v>
      </c>
      <c r="B155" s="194"/>
      <c r="C155" s="221"/>
      <c r="D155" s="237" t="s">
        <v>207</v>
      </c>
      <c r="E155" s="238"/>
      <c r="F155" s="239"/>
      <c r="G155" s="234" t="s">
        <v>22</v>
      </c>
      <c r="H155" s="207"/>
      <c r="I155" s="379"/>
    </row>
    <row r="156" spans="1:9" s="24" customFormat="1" ht="10.5">
      <c r="A156" s="141"/>
      <c r="B156" s="207"/>
      <c r="C156" s="207"/>
      <c r="D156" s="240"/>
      <c r="E156" s="241"/>
      <c r="F156" s="242"/>
      <c r="G156" s="243">
        <v>0</v>
      </c>
      <c r="H156" s="207"/>
      <c r="I156" s="379"/>
    </row>
    <row r="157" spans="1:9" s="24" customFormat="1" ht="10.5">
      <c r="A157" s="244"/>
      <c r="B157" s="142"/>
      <c r="C157" s="142"/>
      <c r="D157" s="245"/>
      <c r="E157" s="180"/>
      <c r="F157" s="246"/>
      <c r="G157" s="247"/>
      <c r="H157" s="207"/>
      <c r="I157" s="379"/>
    </row>
    <row r="158" spans="1:9" s="24" customFormat="1" ht="11.25" thickBot="1">
      <c r="A158" s="149"/>
      <c r="B158" s="203"/>
      <c r="C158" s="203"/>
      <c r="D158" s="204"/>
      <c r="E158" s="220"/>
      <c r="F158" s="205"/>
      <c r="G158" s="248"/>
      <c r="H158" s="207"/>
      <c r="I158" s="379"/>
    </row>
    <row r="159" spans="1:9" s="24" customFormat="1" ht="11.25" thickBot="1">
      <c r="A159" s="382"/>
      <c r="B159" s="207"/>
      <c r="C159" s="207"/>
      <c r="D159" s="207"/>
      <c r="E159" s="207"/>
      <c r="F159" s="207"/>
      <c r="G159" s="160"/>
      <c r="H159" s="207"/>
      <c r="I159" s="379"/>
    </row>
    <row r="160" spans="1:9" s="24" customFormat="1" ht="11.25" thickBot="1">
      <c r="A160" s="382"/>
      <c r="B160" s="207"/>
      <c r="C160" s="129" t="s">
        <v>208</v>
      </c>
      <c r="D160" s="130"/>
      <c r="E160" s="130"/>
      <c r="F160" s="130"/>
      <c r="G160" s="208">
        <f>SUM(G156:G158)</f>
        <v>0</v>
      </c>
      <c r="H160" s="207"/>
      <c r="I160" s="379"/>
    </row>
    <row r="161" spans="1:9" ht="13.5" thickBot="1">
      <c r="A161" s="385"/>
      <c r="B161" s="383"/>
      <c r="C161" s="384"/>
      <c r="D161" s="371"/>
      <c r="E161" s="371"/>
      <c r="F161" s="371"/>
      <c r="G161" s="371"/>
      <c r="H161" s="371"/>
      <c r="I161" s="372"/>
    </row>
    <row r="162" spans="1:9" ht="13.5" thickBot="1">
      <c r="A162" s="386"/>
      <c r="B162" s="89" t="s">
        <v>50</v>
      </c>
      <c r="C162" s="90"/>
      <c r="D162" s="91"/>
      <c r="E162" s="92"/>
      <c r="F162" s="93"/>
      <c r="G162" s="94">
        <f>I27+G37+G47+F57+G67+G74+H85+G95+G112+G121+G130+G139+G146+G153+G160</f>
        <v>0</v>
      </c>
      <c r="H162" s="387">
        <f ca="1">NOW()</f>
        <v>44036.414572800924</v>
      </c>
      <c r="I162" s="388"/>
    </row>
    <row r="163" spans="1:9">
      <c r="A163"/>
    </row>
    <row r="164" spans="1:9" ht="13.5" thickBot="1">
      <c r="A164"/>
    </row>
    <row r="165" spans="1:9" s="17" customFormat="1" ht="25.5" thickBot="1">
      <c r="A165" s="279" t="s">
        <v>251</v>
      </c>
      <c r="B165" s="274"/>
      <c r="C165" s="275"/>
      <c r="D165" s="276"/>
      <c r="E165" s="275"/>
      <c r="F165" s="276"/>
      <c r="G165" s="275"/>
      <c r="H165" s="277"/>
      <c r="I165" s="278"/>
    </row>
    <row r="166" spans="1:9">
      <c r="A166"/>
    </row>
    <row r="167" spans="1:9">
      <c r="A167"/>
    </row>
    <row r="168" spans="1:9">
      <c r="A168"/>
    </row>
    <row r="169" spans="1:9">
      <c r="A169"/>
    </row>
    <row r="170" spans="1:9">
      <c r="A170"/>
    </row>
    <row r="171" spans="1:9">
      <c r="A171"/>
    </row>
    <row r="172" spans="1:9">
      <c r="A172"/>
    </row>
    <row r="173" spans="1:9">
      <c r="A173"/>
    </row>
    <row r="174" spans="1:9">
      <c r="A174"/>
    </row>
    <row r="175" spans="1:9">
      <c r="A175"/>
    </row>
    <row r="176" spans="1:9">
      <c r="A176"/>
    </row>
    <row r="177" spans="1:1">
      <c r="A177"/>
    </row>
    <row r="178" spans="1:1">
      <c r="A178"/>
    </row>
    <row r="179" spans="1:1">
      <c r="A179"/>
    </row>
    <row r="180" spans="1:1">
      <c r="A180"/>
    </row>
    <row r="181" spans="1:1">
      <c r="A181"/>
    </row>
    <row r="182" spans="1:1">
      <c r="A182"/>
    </row>
    <row r="183" spans="1:1">
      <c r="A183"/>
    </row>
    <row r="184" spans="1:1">
      <c r="A184"/>
    </row>
    <row r="185" spans="1:1">
      <c r="A185"/>
    </row>
    <row r="186" spans="1:1">
      <c r="A186"/>
    </row>
    <row r="187" spans="1:1">
      <c r="A187"/>
    </row>
    <row r="188" spans="1:1">
      <c r="A188"/>
    </row>
    <row r="189" spans="1:1">
      <c r="A189"/>
    </row>
    <row r="190" spans="1:1">
      <c r="A190"/>
    </row>
    <row r="191" spans="1:1">
      <c r="A191"/>
    </row>
    <row r="192" spans="1:1">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s="16" t="s">
        <v>128</v>
      </c>
    </row>
    <row r="276" spans="1:8">
      <c r="A276"/>
    </row>
    <row r="277" spans="1:8">
      <c r="A277"/>
    </row>
    <row r="278" spans="1:8" s="24" customFormat="1" ht="10.5">
      <c r="A278" s="24" t="s">
        <v>27</v>
      </c>
      <c r="B278" s="265"/>
      <c r="C278" s="27"/>
      <c r="D278" s="27"/>
      <c r="E278" s="26"/>
      <c r="F278" s="24" t="s">
        <v>27</v>
      </c>
      <c r="G278" s="264" t="s">
        <v>28</v>
      </c>
    </row>
    <row r="279" spans="1:8">
      <c r="A279"/>
      <c r="B279" s="15"/>
      <c r="C279" s="9"/>
      <c r="D279" s="9"/>
      <c r="F279"/>
      <c r="G279" s="13"/>
      <c r="H279"/>
    </row>
    <row r="280" spans="1:8">
      <c r="A280" s="87" t="s">
        <v>123</v>
      </c>
      <c r="B280" s="25"/>
      <c r="C280" s="26"/>
      <c r="D280" s="256"/>
      <c r="F280" s="86" t="s">
        <v>124</v>
      </c>
      <c r="G280" s="13"/>
      <c r="H280"/>
    </row>
    <row r="281" spans="1:8">
      <c r="A281" s="95" t="s">
        <v>287</v>
      </c>
      <c r="B281" s="413">
        <v>5480</v>
      </c>
      <c r="C281" s="26"/>
      <c r="D281" s="27" t="s">
        <v>29</v>
      </c>
      <c r="F281" s="24" t="s">
        <v>188</v>
      </c>
      <c r="G281" s="28">
        <v>75</v>
      </c>
      <c r="H281"/>
    </row>
    <row r="282" spans="1:8">
      <c r="A282" s="95" t="s">
        <v>288</v>
      </c>
      <c r="B282" s="413">
        <v>3099</v>
      </c>
      <c r="C282" s="26"/>
      <c r="D282" s="27" t="s">
        <v>29</v>
      </c>
      <c r="F282" s="24" t="s">
        <v>183</v>
      </c>
      <c r="G282" s="28">
        <v>99</v>
      </c>
      <c r="H282"/>
    </row>
    <row r="283" spans="1:8">
      <c r="A283" s="95" t="s">
        <v>289</v>
      </c>
      <c r="B283" s="413">
        <v>12896</v>
      </c>
      <c r="C283" s="26"/>
      <c r="D283" s="27" t="s">
        <v>29</v>
      </c>
      <c r="F283" s="24" t="s">
        <v>184</v>
      </c>
      <c r="G283" s="28">
        <v>119</v>
      </c>
      <c r="H283"/>
    </row>
    <row r="284" spans="1:8">
      <c r="A284" s="95" t="s">
        <v>290</v>
      </c>
      <c r="B284" s="413">
        <v>3735</v>
      </c>
      <c r="C284" s="26"/>
      <c r="D284" s="27" t="s">
        <v>29</v>
      </c>
      <c r="F284" s="24" t="s">
        <v>185</v>
      </c>
      <c r="G284" s="28">
        <v>140</v>
      </c>
      <c r="H284"/>
    </row>
    <row r="285" spans="1:8">
      <c r="A285" s="95" t="s">
        <v>291</v>
      </c>
      <c r="B285" s="413">
        <v>7515</v>
      </c>
      <c r="C285" s="26"/>
      <c r="D285" s="27" t="s">
        <v>29</v>
      </c>
      <c r="F285" s="24" t="s">
        <v>186</v>
      </c>
      <c r="G285" s="28">
        <v>157</v>
      </c>
      <c r="H285"/>
    </row>
    <row r="286" spans="1:8">
      <c r="A286" s="95" t="s">
        <v>292</v>
      </c>
      <c r="B286" s="413">
        <v>4945</v>
      </c>
      <c r="C286" s="26"/>
      <c r="D286" s="27" t="s">
        <v>29</v>
      </c>
      <c r="F286" s="24" t="s">
        <v>187</v>
      </c>
      <c r="G286" s="28">
        <v>180</v>
      </c>
      <c r="H286"/>
    </row>
    <row r="287" spans="1:8">
      <c r="A287" s="95" t="s">
        <v>293</v>
      </c>
      <c r="B287" s="413">
        <v>6876</v>
      </c>
      <c r="C287" s="26"/>
      <c r="D287" s="27" t="s">
        <v>29</v>
      </c>
      <c r="F287" s="24" t="s">
        <v>167</v>
      </c>
      <c r="G287" s="28">
        <v>200</v>
      </c>
      <c r="H287"/>
    </row>
    <row r="288" spans="1:8">
      <c r="A288" s="95" t="s">
        <v>294</v>
      </c>
      <c r="B288" s="413">
        <v>2716</v>
      </c>
      <c r="C288" s="26"/>
      <c r="D288" s="27" t="s">
        <v>29</v>
      </c>
      <c r="F288" s="24" t="s">
        <v>168</v>
      </c>
      <c r="G288" s="28">
        <v>207</v>
      </c>
      <c r="H288"/>
    </row>
    <row r="289" spans="1:8">
      <c r="A289" s="95" t="s">
        <v>295</v>
      </c>
      <c r="B289" s="413">
        <v>1277</v>
      </c>
      <c r="C289" s="26"/>
      <c r="D289" s="27" t="s">
        <v>29</v>
      </c>
      <c r="F289" s="24" t="s">
        <v>169</v>
      </c>
      <c r="G289" s="28">
        <v>225</v>
      </c>
      <c r="H289"/>
    </row>
    <row r="290" spans="1:8">
      <c r="A290" s="95" t="s">
        <v>296</v>
      </c>
      <c r="B290" s="413">
        <v>8105</v>
      </c>
      <c r="C290" s="26"/>
      <c r="D290" s="27" t="s">
        <v>29</v>
      </c>
      <c r="F290" s="24" t="s">
        <v>170</v>
      </c>
      <c r="G290" s="28">
        <v>234</v>
      </c>
      <c r="H290"/>
    </row>
    <row r="291" spans="1:8">
      <c r="A291" s="95" t="s">
        <v>297</v>
      </c>
      <c r="B291" s="413">
        <v>8799</v>
      </c>
      <c r="C291" s="26"/>
      <c r="D291" s="27" t="s">
        <v>29</v>
      </c>
      <c r="F291" s="24" t="s">
        <v>68</v>
      </c>
      <c r="G291" s="28">
        <v>29</v>
      </c>
      <c r="H291"/>
    </row>
    <row r="292" spans="1:8">
      <c r="A292" s="95" t="s">
        <v>298</v>
      </c>
      <c r="B292" s="413">
        <v>4158</v>
      </c>
      <c r="C292" s="26"/>
      <c r="D292" s="27" t="s">
        <v>29</v>
      </c>
      <c r="F292" s="24" t="s">
        <v>69</v>
      </c>
      <c r="G292" s="28">
        <v>127</v>
      </c>
      <c r="H292"/>
    </row>
    <row r="293" spans="1:8">
      <c r="A293" s="95" t="s">
        <v>299</v>
      </c>
      <c r="B293" s="413">
        <v>7644</v>
      </c>
      <c r="C293" s="26"/>
      <c r="D293" s="27" t="s">
        <v>29</v>
      </c>
      <c r="F293" s="24" t="s">
        <v>70</v>
      </c>
      <c r="G293" s="28">
        <v>116</v>
      </c>
      <c r="H293"/>
    </row>
    <row r="294" spans="1:8">
      <c r="A294" s="95" t="s">
        <v>300</v>
      </c>
      <c r="B294" s="413">
        <v>8786</v>
      </c>
      <c r="C294" s="26"/>
      <c r="D294" s="27" t="s">
        <v>29</v>
      </c>
      <c r="F294" s="24" t="s">
        <v>71</v>
      </c>
      <c r="G294" s="28">
        <v>110</v>
      </c>
      <c r="H294"/>
    </row>
    <row r="295" spans="1:8">
      <c r="A295" s="95" t="s">
        <v>301</v>
      </c>
      <c r="B295" s="413">
        <v>2833</v>
      </c>
      <c r="C295" s="26"/>
      <c r="D295" s="27" t="s">
        <v>29</v>
      </c>
      <c r="F295" s="24" t="s">
        <v>30</v>
      </c>
      <c r="G295" s="28">
        <v>32</v>
      </c>
      <c r="H295"/>
    </row>
    <row r="296" spans="1:8">
      <c r="A296" s="95" t="s">
        <v>302</v>
      </c>
      <c r="B296" s="413">
        <v>1920</v>
      </c>
      <c r="C296" s="26"/>
      <c r="D296" s="27" t="s">
        <v>29</v>
      </c>
      <c r="F296" s="24" t="s">
        <v>11</v>
      </c>
      <c r="G296" s="28">
        <v>47</v>
      </c>
      <c r="H296"/>
    </row>
    <row r="297" spans="1:8">
      <c r="A297" s="95" t="s">
        <v>303</v>
      </c>
      <c r="B297" s="413">
        <v>917</v>
      </c>
      <c r="C297" s="26"/>
      <c r="D297" s="27" t="s">
        <v>29</v>
      </c>
      <c r="F297" s="24" t="s">
        <v>32</v>
      </c>
      <c r="G297" s="28">
        <v>50</v>
      </c>
      <c r="H297"/>
    </row>
    <row r="298" spans="1:8">
      <c r="A298" s="24" t="s">
        <v>246</v>
      </c>
      <c r="B298" s="28">
        <v>28483</v>
      </c>
      <c r="D298" s="27" t="s">
        <v>29</v>
      </c>
      <c r="F298" s="24" t="s">
        <v>12</v>
      </c>
      <c r="G298" s="28">
        <v>63</v>
      </c>
      <c r="H298"/>
    </row>
    <row r="299" spans="1:8">
      <c r="A299" s="24" t="s">
        <v>249</v>
      </c>
      <c r="B299" s="28">
        <v>46261</v>
      </c>
      <c r="D299" s="27" t="s">
        <v>29</v>
      </c>
      <c r="F299" s="24" t="s">
        <v>33</v>
      </c>
      <c r="G299" s="28">
        <v>76</v>
      </c>
      <c r="H299"/>
    </row>
    <row r="300" spans="1:8">
      <c r="A300" s="24" t="s">
        <v>248</v>
      </c>
      <c r="B300" s="28">
        <v>34086</v>
      </c>
      <c r="D300" s="27" t="s">
        <v>29</v>
      </c>
      <c r="F300" s="24" t="s">
        <v>14</v>
      </c>
      <c r="G300" s="28">
        <v>87</v>
      </c>
      <c r="H300"/>
    </row>
    <row r="301" spans="1:8">
      <c r="A301" s="24" t="s">
        <v>146</v>
      </c>
      <c r="B301" s="29">
        <v>11427</v>
      </c>
      <c r="D301" s="27" t="s">
        <v>29</v>
      </c>
      <c r="F301" s="24" t="s">
        <v>34</v>
      </c>
      <c r="G301" s="28">
        <v>98</v>
      </c>
      <c r="H301"/>
    </row>
    <row r="302" spans="1:8">
      <c r="A302" s="24" t="s">
        <v>147</v>
      </c>
      <c r="B302" s="28">
        <v>24186</v>
      </c>
      <c r="D302" s="27" t="s">
        <v>29</v>
      </c>
      <c r="F302" s="24" t="s">
        <v>35</v>
      </c>
      <c r="G302" s="28">
        <v>108</v>
      </c>
      <c r="H302"/>
    </row>
    <row r="303" spans="1:8">
      <c r="A303" s="24" t="s">
        <v>148</v>
      </c>
      <c r="B303" s="28">
        <v>10219</v>
      </c>
      <c r="D303" s="27" t="s">
        <v>29</v>
      </c>
      <c r="F303" s="24" t="s">
        <v>36</v>
      </c>
      <c r="G303" s="28">
        <v>123</v>
      </c>
      <c r="H303"/>
    </row>
    <row r="304" spans="1:8">
      <c r="A304" s="24" t="s">
        <v>149</v>
      </c>
      <c r="B304" s="28">
        <v>17675</v>
      </c>
      <c r="D304" s="27" t="s">
        <v>29</v>
      </c>
      <c r="F304" s="24" t="s">
        <v>72</v>
      </c>
      <c r="G304" s="28">
        <v>163</v>
      </c>
      <c r="H304"/>
    </row>
    <row r="305" spans="1:8">
      <c r="A305" s="24" t="s">
        <v>150</v>
      </c>
      <c r="B305" s="28">
        <v>10296</v>
      </c>
      <c r="D305" s="27" t="s">
        <v>29</v>
      </c>
      <c r="F305" s="24" t="s">
        <v>42</v>
      </c>
      <c r="G305" s="28">
        <v>31</v>
      </c>
      <c r="H305"/>
    </row>
    <row r="306" spans="1:8">
      <c r="A306" s="24" t="s">
        <v>151</v>
      </c>
      <c r="B306" s="28">
        <v>8428</v>
      </c>
      <c r="D306" s="27" t="s">
        <v>29</v>
      </c>
      <c r="F306" s="24" t="s">
        <v>43</v>
      </c>
      <c r="G306" s="28">
        <v>34</v>
      </c>
      <c r="H306"/>
    </row>
    <row r="307" spans="1:8">
      <c r="A307" s="24" t="s">
        <v>152</v>
      </c>
      <c r="B307" s="28">
        <v>7669</v>
      </c>
      <c r="D307" s="27" t="s">
        <v>29</v>
      </c>
      <c r="F307" s="24" t="s">
        <v>44</v>
      </c>
      <c r="G307" s="28">
        <v>40</v>
      </c>
      <c r="H307"/>
    </row>
    <row r="308" spans="1:8">
      <c r="A308" s="24" t="s">
        <v>153</v>
      </c>
      <c r="B308" s="28">
        <v>8035</v>
      </c>
      <c r="D308" s="27" t="s">
        <v>29</v>
      </c>
      <c r="F308" s="24" t="s">
        <v>45</v>
      </c>
      <c r="G308" s="28">
        <v>44</v>
      </c>
      <c r="H308"/>
    </row>
    <row r="309" spans="1:8">
      <c r="A309" s="24" t="s">
        <v>247</v>
      </c>
      <c r="B309" s="28">
        <v>20832</v>
      </c>
      <c r="D309" s="27" t="s">
        <v>29</v>
      </c>
      <c r="F309" s="24" t="s">
        <v>46</v>
      </c>
      <c r="G309" s="28">
        <v>48</v>
      </c>
      <c r="H309"/>
    </row>
    <row r="310" spans="1:8">
      <c r="A310" s="24" t="s">
        <v>154</v>
      </c>
      <c r="B310" s="28">
        <v>11982</v>
      </c>
      <c r="D310" s="27" t="s">
        <v>29</v>
      </c>
      <c r="F310" s="24" t="s">
        <v>47</v>
      </c>
      <c r="G310" s="28">
        <v>56</v>
      </c>
      <c r="H310"/>
    </row>
    <row r="311" spans="1:8">
      <c r="A311" s="24" t="s">
        <v>155</v>
      </c>
      <c r="B311" s="28">
        <v>4964</v>
      </c>
      <c r="D311" s="27" t="s">
        <v>29</v>
      </c>
      <c r="F311" s="24" t="s">
        <v>48</v>
      </c>
      <c r="G311" s="28">
        <v>61</v>
      </c>
      <c r="H311"/>
    </row>
    <row r="312" spans="1:8">
      <c r="A312" s="24" t="s">
        <v>156</v>
      </c>
      <c r="B312" s="28">
        <v>13264</v>
      </c>
      <c r="D312" s="27" t="s">
        <v>29</v>
      </c>
      <c r="F312" s="24" t="s">
        <v>37</v>
      </c>
      <c r="G312" s="28">
        <v>65</v>
      </c>
      <c r="H312"/>
    </row>
    <row r="313" spans="1:8">
      <c r="A313" s="24" t="s">
        <v>157</v>
      </c>
      <c r="B313" s="28">
        <v>9584</v>
      </c>
      <c r="D313" s="27" t="s">
        <v>29</v>
      </c>
      <c r="F313" s="24" t="s">
        <v>38</v>
      </c>
      <c r="G313" s="28">
        <v>68</v>
      </c>
      <c r="H313"/>
    </row>
    <row r="314" spans="1:8">
      <c r="A314" s="24" t="s">
        <v>158</v>
      </c>
      <c r="B314" s="28">
        <v>4637</v>
      </c>
      <c r="D314" s="27" t="s">
        <v>29</v>
      </c>
      <c r="F314" s="24" t="s">
        <v>39</v>
      </c>
      <c r="G314" s="28">
        <v>79</v>
      </c>
      <c r="H314"/>
    </row>
    <row r="315" spans="1:8">
      <c r="A315" s="24" t="s">
        <v>159</v>
      </c>
      <c r="B315" s="28">
        <v>6221</v>
      </c>
      <c r="D315" s="27" t="s">
        <v>29</v>
      </c>
      <c r="F315" s="24" t="s">
        <v>13</v>
      </c>
      <c r="G315" s="28">
        <v>95</v>
      </c>
      <c r="H315"/>
    </row>
    <row r="316" spans="1:8">
      <c r="A316" s="24" t="s">
        <v>160</v>
      </c>
      <c r="B316" s="28">
        <v>6383</v>
      </c>
      <c r="D316" s="27" t="s">
        <v>29</v>
      </c>
      <c r="F316" s="24" t="s">
        <v>40</v>
      </c>
      <c r="G316" s="28">
        <v>111</v>
      </c>
      <c r="H316"/>
    </row>
    <row r="317" spans="1:8">
      <c r="A317" s="24" t="s">
        <v>161</v>
      </c>
      <c r="B317" s="28">
        <v>8727</v>
      </c>
      <c r="D317" s="27" t="s">
        <v>29</v>
      </c>
      <c r="F317" s="24" t="s">
        <v>41</v>
      </c>
      <c r="G317" s="28">
        <v>128</v>
      </c>
      <c r="H317"/>
    </row>
    <row r="318" spans="1:8">
      <c r="A318" s="24" t="s">
        <v>162</v>
      </c>
      <c r="B318" s="28">
        <v>11179</v>
      </c>
      <c r="D318" s="27" t="s">
        <v>29</v>
      </c>
      <c r="F318" s="24" t="s">
        <v>171</v>
      </c>
      <c r="G318" s="28">
        <v>156</v>
      </c>
      <c r="H318"/>
    </row>
    <row r="319" spans="1:8">
      <c r="A319" s="24" t="s">
        <v>163</v>
      </c>
      <c r="B319" s="28">
        <v>8840</v>
      </c>
      <c r="D319" s="27" t="s">
        <v>29</v>
      </c>
      <c r="F319" s="24" t="s">
        <v>234</v>
      </c>
      <c r="G319" s="28">
        <v>147</v>
      </c>
      <c r="H319"/>
    </row>
    <row r="320" spans="1:8">
      <c r="A320" s="24"/>
      <c r="B320" s="28"/>
      <c r="D320" s="27"/>
      <c r="F320" s="24" t="s">
        <v>235</v>
      </c>
      <c r="G320" s="28">
        <v>108</v>
      </c>
      <c r="H320"/>
    </row>
    <row r="321" spans="1:8">
      <c r="A321" s="86" t="s">
        <v>125</v>
      </c>
      <c r="B321" s="28"/>
      <c r="D321" s="27" t="s">
        <v>29</v>
      </c>
      <c r="F321" s="24" t="s">
        <v>73</v>
      </c>
      <c r="G321" s="30">
        <v>34</v>
      </c>
      <c r="H321"/>
    </row>
    <row r="322" spans="1:8">
      <c r="A322" s="95" t="s">
        <v>245</v>
      </c>
      <c r="B322" s="28">
        <v>12515</v>
      </c>
      <c r="D322" s="27" t="s">
        <v>29</v>
      </c>
      <c r="F322" s="26" t="s">
        <v>74</v>
      </c>
      <c r="G322" s="31">
        <v>37</v>
      </c>
      <c r="H322"/>
    </row>
    <row r="323" spans="1:8">
      <c r="A323" s="24" t="s">
        <v>242</v>
      </c>
      <c r="B323" s="33">
        <v>23206</v>
      </c>
      <c r="D323" s="27" t="s">
        <v>29</v>
      </c>
      <c r="F323" s="26" t="s">
        <v>75</v>
      </c>
      <c r="G323" s="31">
        <v>39</v>
      </c>
      <c r="H323"/>
    </row>
    <row r="324" spans="1:8">
      <c r="A324" s="24" t="s">
        <v>135</v>
      </c>
      <c r="B324" s="28">
        <v>17217</v>
      </c>
      <c r="D324" s="27" t="s">
        <v>29</v>
      </c>
      <c r="F324" s="26" t="s">
        <v>76</v>
      </c>
      <c r="G324" s="31">
        <v>42</v>
      </c>
      <c r="H324"/>
    </row>
    <row r="325" spans="1:8">
      <c r="A325" s="24" t="s">
        <v>243</v>
      </c>
      <c r="B325" s="28">
        <v>15853</v>
      </c>
      <c r="D325" s="27" t="s">
        <v>29</v>
      </c>
      <c r="F325" s="26" t="s">
        <v>77</v>
      </c>
      <c r="G325" s="31">
        <v>45</v>
      </c>
      <c r="H325"/>
    </row>
    <row r="326" spans="1:8">
      <c r="A326" s="24" t="s">
        <v>244</v>
      </c>
      <c r="B326" s="28">
        <v>11019</v>
      </c>
      <c r="D326" s="27" t="s">
        <v>29</v>
      </c>
      <c r="F326" s="26" t="s">
        <v>78</v>
      </c>
      <c r="G326" s="31">
        <v>47</v>
      </c>
      <c r="H326"/>
    </row>
    <row r="327" spans="1:8">
      <c r="A327" s="24"/>
      <c r="B327" s="28"/>
      <c r="C327" s="9"/>
      <c r="D327" s="27" t="s">
        <v>29</v>
      </c>
      <c r="F327" s="26" t="s">
        <v>79</v>
      </c>
      <c r="G327" s="31">
        <v>50</v>
      </c>
      <c r="H327"/>
    </row>
    <row r="328" spans="1:8">
      <c r="A328" s="24"/>
      <c r="B328" s="29"/>
      <c r="C328" s="9"/>
      <c r="D328" s="9"/>
      <c r="F328" s="26" t="s">
        <v>80</v>
      </c>
      <c r="G328" s="31">
        <v>52</v>
      </c>
      <c r="H328"/>
    </row>
    <row r="329" spans="1:8">
      <c r="A329" s="86" t="s">
        <v>126</v>
      </c>
      <c r="B329" s="28"/>
      <c r="C329" s="9"/>
      <c r="D329" s="9"/>
      <c r="F329" s="26" t="s">
        <v>81</v>
      </c>
      <c r="G329" s="31">
        <v>54</v>
      </c>
      <c r="H329"/>
    </row>
    <row r="330" spans="1:8">
      <c r="A330" s="95" t="s">
        <v>315</v>
      </c>
      <c r="B330" s="28">
        <v>136</v>
      </c>
      <c r="C330" s="9"/>
      <c r="D330" s="9" t="s">
        <v>7</v>
      </c>
      <c r="F330" s="26" t="s">
        <v>82</v>
      </c>
      <c r="G330" s="31">
        <v>57</v>
      </c>
      <c r="H330"/>
    </row>
    <row r="331" spans="1:8">
      <c r="A331" s="95" t="s">
        <v>316</v>
      </c>
      <c r="B331" s="28">
        <v>149</v>
      </c>
      <c r="C331" s="9"/>
      <c r="D331" s="9" t="s">
        <v>7</v>
      </c>
      <c r="F331" s="26" t="s">
        <v>83</v>
      </c>
      <c r="G331" s="31">
        <v>59</v>
      </c>
      <c r="H331"/>
    </row>
    <row r="332" spans="1:8">
      <c r="A332" s="95" t="s">
        <v>317</v>
      </c>
      <c r="B332" s="28">
        <v>371</v>
      </c>
      <c r="C332" s="9"/>
      <c r="D332" s="9" t="s">
        <v>7</v>
      </c>
      <c r="F332" s="26" t="s">
        <v>85</v>
      </c>
      <c r="G332" s="31">
        <v>61</v>
      </c>
      <c r="H332"/>
    </row>
    <row r="333" spans="1:8">
      <c r="A333" s="95" t="s">
        <v>318</v>
      </c>
      <c r="B333" s="28">
        <v>259</v>
      </c>
      <c r="C333" s="9"/>
      <c r="D333" s="9" t="s">
        <v>7</v>
      </c>
      <c r="F333" s="26" t="s">
        <v>86</v>
      </c>
      <c r="G333" s="31">
        <v>63</v>
      </c>
      <c r="H333"/>
    </row>
    <row r="334" spans="1:8">
      <c r="A334" s="95" t="s">
        <v>319</v>
      </c>
      <c r="B334" s="28">
        <v>296</v>
      </c>
      <c r="C334" s="9"/>
      <c r="D334" s="9" t="s">
        <v>7</v>
      </c>
      <c r="F334" s="26" t="s">
        <v>87</v>
      </c>
      <c r="G334" s="31">
        <v>65</v>
      </c>
      <c r="H334"/>
    </row>
    <row r="335" spans="1:8">
      <c r="A335" s="95" t="s">
        <v>320</v>
      </c>
      <c r="B335" s="28">
        <v>150</v>
      </c>
      <c r="C335" s="9"/>
      <c r="D335" s="9" t="s">
        <v>7</v>
      </c>
      <c r="F335" s="26" t="s">
        <v>309</v>
      </c>
      <c r="G335" s="31">
        <v>0</v>
      </c>
      <c r="H335"/>
    </row>
    <row r="336" spans="1:8">
      <c r="A336" s="95" t="s">
        <v>239</v>
      </c>
      <c r="B336" s="28">
        <v>288</v>
      </c>
      <c r="C336" s="9"/>
      <c r="D336" s="9" t="s">
        <v>7</v>
      </c>
      <c r="F336"/>
      <c r="G336"/>
      <c r="H336"/>
    </row>
    <row r="337" spans="1:8">
      <c r="A337" s="95" t="s">
        <v>305</v>
      </c>
      <c r="B337" s="28">
        <v>79</v>
      </c>
      <c r="C337" s="9"/>
      <c r="D337" s="9" t="s">
        <v>7</v>
      </c>
      <c r="H337"/>
    </row>
    <row r="338" spans="1:8">
      <c r="A338" s="95" t="s">
        <v>136</v>
      </c>
      <c r="B338" s="28">
        <v>48</v>
      </c>
      <c r="C338" s="9"/>
      <c r="D338" s="9" t="s">
        <v>7</v>
      </c>
      <c r="H338"/>
    </row>
    <row r="339" spans="1:8">
      <c r="A339" s="95" t="s">
        <v>90</v>
      </c>
      <c r="B339" s="28">
        <v>81</v>
      </c>
      <c r="C339" s="9"/>
      <c r="D339" s="9" t="s">
        <v>7</v>
      </c>
      <c r="H339"/>
    </row>
    <row r="340" spans="1:8">
      <c r="A340" s="95" t="s">
        <v>88</v>
      </c>
      <c r="B340" s="28">
        <v>38</v>
      </c>
      <c r="C340" s="9"/>
      <c r="D340" s="9" t="s">
        <v>7</v>
      </c>
      <c r="H340"/>
    </row>
    <row r="341" spans="1:8">
      <c r="A341" s="95" t="s">
        <v>321</v>
      </c>
      <c r="B341" s="28">
        <v>25</v>
      </c>
      <c r="C341" s="9"/>
      <c r="D341" s="9" t="s">
        <v>7</v>
      </c>
      <c r="H341"/>
    </row>
    <row r="342" spans="1:8">
      <c r="A342" s="95" t="s">
        <v>322</v>
      </c>
      <c r="B342" s="28">
        <v>88</v>
      </c>
      <c r="C342" s="9"/>
      <c r="D342" s="9" t="s">
        <v>7</v>
      </c>
      <c r="H342"/>
    </row>
    <row r="343" spans="1:8">
      <c r="A343" s="95" t="s">
        <v>323</v>
      </c>
      <c r="B343" s="28">
        <v>58</v>
      </c>
      <c r="C343" s="9"/>
      <c r="D343" s="9" t="s">
        <v>7</v>
      </c>
      <c r="H343"/>
    </row>
    <row r="344" spans="1:8">
      <c r="A344" s="95" t="s">
        <v>84</v>
      </c>
      <c r="B344" s="28">
        <v>15</v>
      </c>
      <c r="C344" s="9"/>
      <c r="D344" s="9" t="s">
        <v>7</v>
      </c>
      <c r="H344"/>
    </row>
    <row r="345" spans="1:8">
      <c r="A345" s="95" t="s">
        <v>324</v>
      </c>
      <c r="B345" s="28">
        <v>9</v>
      </c>
      <c r="C345" s="9"/>
      <c r="D345" s="9" t="s">
        <v>7</v>
      </c>
      <c r="H345"/>
    </row>
    <row r="346" spans="1:8">
      <c r="A346" s="95" t="s">
        <v>325</v>
      </c>
      <c r="B346" s="28">
        <v>14</v>
      </c>
      <c r="C346" s="9"/>
      <c r="D346" s="9" t="s">
        <v>7</v>
      </c>
      <c r="H346"/>
    </row>
    <row r="347" spans="1:8">
      <c r="A347" s="95" t="s">
        <v>326</v>
      </c>
      <c r="B347" s="28">
        <v>19</v>
      </c>
      <c r="C347" s="9"/>
      <c r="D347" s="9" t="s">
        <v>7</v>
      </c>
      <c r="H347"/>
    </row>
    <row r="348" spans="1:8">
      <c r="A348" s="95" t="s">
        <v>132</v>
      </c>
      <c r="B348" s="28">
        <v>22</v>
      </c>
      <c r="C348" s="9"/>
      <c r="D348" s="9" t="s">
        <v>7</v>
      </c>
      <c r="H348"/>
    </row>
    <row r="349" spans="1:8">
      <c r="A349" s="95" t="s">
        <v>327</v>
      </c>
      <c r="B349" s="28">
        <v>30</v>
      </c>
      <c r="C349" s="9"/>
      <c r="D349" s="9" t="s">
        <v>7</v>
      </c>
      <c r="H349"/>
    </row>
    <row r="350" spans="1:8">
      <c r="A350" s="95" t="s">
        <v>328</v>
      </c>
      <c r="B350" s="28">
        <v>4</v>
      </c>
      <c r="C350" s="9"/>
      <c r="D350" s="9" t="s">
        <v>7</v>
      </c>
      <c r="H350"/>
    </row>
    <row r="351" spans="1:8">
      <c r="A351" s="95" t="s">
        <v>329</v>
      </c>
      <c r="B351" s="28">
        <v>5</v>
      </c>
      <c r="C351" s="9"/>
      <c r="D351" s="9" t="s">
        <v>7</v>
      </c>
      <c r="H351"/>
    </row>
    <row r="352" spans="1:8">
      <c r="A352" s="95" t="s">
        <v>344</v>
      </c>
      <c r="B352" s="28">
        <v>3</v>
      </c>
      <c r="C352" s="9"/>
      <c r="D352" s="9" t="s">
        <v>7</v>
      </c>
      <c r="H352"/>
    </row>
    <row r="353" spans="1:8">
      <c r="A353" s="24" t="s">
        <v>330</v>
      </c>
      <c r="B353" s="28">
        <v>3</v>
      </c>
      <c r="D353" s="9" t="s">
        <v>7</v>
      </c>
      <c r="H353"/>
    </row>
    <row r="354" spans="1:8">
      <c r="A354" s="24" t="s">
        <v>237</v>
      </c>
      <c r="B354" s="33">
        <v>2</v>
      </c>
      <c r="D354" s="9" t="s">
        <v>7</v>
      </c>
      <c r="H354"/>
    </row>
    <row r="355" spans="1:8">
      <c r="A355" s="24" t="s">
        <v>238</v>
      </c>
      <c r="B355" s="33">
        <v>5</v>
      </c>
      <c r="D355" s="9" t="s">
        <v>7</v>
      </c>
      <c r="H355"/>
    </row>
    <row r="356" spans="1:8">
      <c r="A356" s="24" t="s">
        <v>331</v>
      </c>
      <c r="B356" s="28">
        <v>12</v>
      </c>
      <c r="D356" s="9" t="s">
        <v>7</v>
      </c>
      <c r="H356"/>
    </row>
    <row r="357" spans="1:8">
      <c r="A357" s="24" t="s">
        <v>332</v>
      </c>
      <c r="B357" s="28">
        <v>73</v>
      </c>
      <c r="D357" s="9" t="s">
        <v>7</v>
      </c>
      <c r="H357"/>
    </row>
    <row r="358" spans="1:8">
      <c r="A358" s="24" t="s">
        <v>333</v>
      </c>
      <c r="B358" s="28">
        <v>102</v>
      </c>
      <c r="D358" s="9" t="s">
        <v>7</v>
      </c>
      <c r="H358"/>
    </row>
    <row r="359" spans="1:8">
      <c r="A359" s="24" t="s">
        <v>240</v>
      </c>
      <c r="B359" s="28">
        <v>8</v>
      </c>
      <c r="D359" s="9" t="s">
        <v>7</v>
      </c>
      <c r="H359"/>
    </row>
    <row r="360" spans="1:8">
      <c r="A360" s="24" t="s">
        <v>236</v>
      </c>
      <c r="B360" s="28">
        <v>13</v>
      </c>
      <c r="D360" s="9" t="s">
        <v>7</v>
      </c>
      <c r="H360"/>
    </row>
    <row r="361" spans="1:8">
      <c r="A361" s="24" t="s">
        <v>241</v>
      </c>
      <c r="B361" s="28">
        <v>13</v>
      </c>
      <c r="D361" s="9" t="s">
        <v>7</v>
      </c>
      <c r="H361"/>
    </row>
    <row r="362" spans="1:8">
      <c r="A362" s="24" t="s">
        <v>334</v>
      </c>
      <c r="B362" s="28">
        <v>17</v>
      </c>
      <c r="C362" s="9"/>
      <c r="D362" s="9" t="s">
        <v>7</v>
      </c>
      <c r="H362"/>
    </row>
    <row r="363" spans="1:8">
      <c r="A363" s="24" t="s">
        <v>335</v>
      </c>
      <c r="B363" s="28">
        <v>13</v>
      </c>
      <c r="C363" s="9"/>
      <c r="D363" s="9" t="s">
        <v>7</v>
      </c>
      <c r="H363"/>
    </row>
    <row r="364" spans="1:8">
      <c r="A364" s="24" t="s">
        <v>336</v>
      </c>
      <c r="B364" s="28">
        <v>24</v>
      </c>
      <c r="C364" s="27"/>
      <c r="D364" s="9" t="s">
        <v>7</v>
      </c>
      <c r="H364"/>
    </row>
    <row r="365" spans="1:8">
      <c r="A365" s="24" t="s">
        <v>337</v>
      </c>
      <c r="B365" s="28">
        <v>123</v>
      </c>
      <c r="C365" s="27"/>
      <c r="D365" s="9" t="s">
        <v>7</v>
      </c>
      <c r="H365"/>
    </row>
    <row r="366" spans="1:8">
      <c r="A366" s="24" t="s">
        <v>338</v>
      </c>
      <c r="B366" s="28">
        <v>40</v>
      </c>
      <c r="C366" s="27"/>
      <c r="D366" s="9" t="s">
        <v>7</v>
      </c>
      <c r="H366"/>
    </row>
    <row r="367" spans="1:8">
      <c r="A367" s="24" t="s">
        <v>89</v>
      </c>
      <c r="B367" s="28">
        <v>77</v>
      </c>
      <c r="C367" s="27"/>
      <c r="D367" s="9" t="s">
        <v>7</v>
      </c>
      <c r="H367"/>
    </row>
    <row r="368" spans="1:8">
      <c r="A368" s="24" t="s">
        <v>339</v>
      </c>
      <c r="B368" s="28">
        <v>80</v>
      </c>
      <c r="C368" s="27"/>
      <c r="D368" s="9" t="s">
        <v>7</v>
      </c>
      <c r="H368"/>
    </row>
    <row r="369" spans="1:8">
      <c r="A369" s="24" t="s">
        <v>340</v>
      </c>
      <c r="B369" s="28">
        <v>80</v>
      </c>
      <c r="C369" s="27"/>
      <c r="D369" s="9" t="s">
        <v>7</v>
      </c>
      <c r="H369"/>
    </row>
    <row r="370" spans="1:8">
      <c r="A370" s="24" t="s">
        <v>137</v>
      </c>
      <c r="B370" s="28">
        <v>15</v>
      </c>
      <c r="C370" s="27"/>
      <c r="D370" s="9" t="s">
        <v>7</v>
      </c>
      <c r="H370"/>
    </row>
    <row r="371" spans="1:8">
      <c r="A371" s="24" t="s">
        <v>341</v>
      </c>
      <c r="B371" s="28">
        <v>937</v>
      </c>
      <c r="C371" s="27"/>
      <c r="D371" s="9" t="s">
        <v>62</v>
      </c>
      <c r="H371"/>
    </row>
    <row r="372" spans="1:8">
      <c r="A372" s="24" t="s">
        <v>342</v>
      </c>
      <c r="B372" s="28">
        <v>937</v>
      </c>
      <c r="C372" s="27"/>
      <c r="D372" s="9" t="s">
        <v>62</v>
      </c>
      <c r="H372"/>
    </row>
    <row r="373" spans="1:8">
      <c r="A373" s="24"/>
      <c r="B373" s="28"/>
      <c r="C373" s="27"/>
      <c r="D373" s="9"/>
      <c r="E373"/>
      <c r="H373"/>
    </row>
    <row r="374" spans="1:8">
      <c r="A374" s="400" t="s">
        <v>127</v>
      </c>
      <c r="B374" s="28"/>
      <c r="C374" s="27"/>
      <c r="D374" s="27"/>
      <c r="E374"/>
      <c r="H374"/>
    </row>
    <row r="375" spans="1:8">
      <c r="A375" s="389" t="s">
        <v>252</v>
      </c>
      <c r="B375" s="390">
        <v>0.17399999999999999</v>
      </c>
      <c r="C375" s="401"/>
      <c r="D375" s="392" t="s">
        <v>31</v>
      </c>
      <c r="E375"/>
      <c r="H375"/>
    </row>
    <row r="376" spans="1:8">
      <c r="A376" s="393" t="s">
        <v>253</v>
      </c>
      <c r="B376" s="402"/>
      <c r="C376" s="399">
        <v>8.3699999999999992</v>
      </c>
      <c r="D376" s="396" t="s">
        <v>49</v>
      </c>
      <c r="E376"/>
      <c r="H376"/>
    </row>
    <row r="377" spans="1:8">
      <c r="A377" s="389" t="s">
        <v>254</v>
      </c>
      <c r="B377" s="390">
        <v>0.13100000000000001</v>
      </c>
      <c r="C377" s="398"/>
      <c r="D377" s="392" t="s">
        <v>31</v>
      </c>
      <c r="E377"/>
      <c r="F377"/>
      <c r="G377"/>
      <c r="H377"/>
    </row>
    <row r="378" spans="1:8">
      <c r="A378" s="393" t="s">
        <v>255</v>
      </c>
      <c r="B378" s="394"/>
      <c r="C378" s="399">
        <v>7.06</v>
      </c>
      <c r="D378" s="396" t="s">
        <v>49</v>
      </c>
      <c r="E378"/>
      <c r="F378"/>
      <c r="G378"/>
      <c r="H378"/>
    </row>
    <row r="379" spans="1:8">
      <c r="A379" s="389" t="s">
        <v>256</v>
      </c>
      <c r="B379" s="390">
        <v>0.123</v>
      </c>
      <c r="C379" s="398"/>
      <c r="D379" s="392" t="s">
        <v>31</v>
      </c>
      <c r="E379"/>
      <c r="F379"/>
      <c r="G379"/>
      <c r="H379"/>
    </row>
    <row r="380" spans="1:8">
      <c r="A380" s="393" t="s">
        <v>257</v>
      </c>
      <c r="B380" s="394"/>
      <c r="C380" s="399">
        <v>6.17</v>
      </c>
      <c r="D380" s="396" t="s">
        <v>49</v>
      </c>
      <c r="E380"/>
      <c r="F380"/>
      <c r="G380"/>
      <c r="H380"/>
    </row>
    <row r="381" spans="1:8">
      <c r="A381" s="389" t="s">
        <v>258</v>
      </c>
      <c r="B381" s="390">
        <v>0.27500000000000002</v>
      </c>
      <c r="C381" s="398"/>
      <c r="D381" s="392" t="s">
        <v>31</v>
      </c>
      <c r="E381"/>
      <c r="F381"/>
      <c r="G381"/>
      <c r="H381"/>
    </row>
    <row r="382" spans="1:8">
      <c r="A382" s="393" t="s">
        <v>259</v>
      </c>
      <c r="B382" s="394"/>
      <c r="C382" s="399">
        <v>8.9700000000000006</v>
      </c>
      <c r="D382" s="396" t="s">
        <v>49</v>
      </c>
      <c r="E382"/>
      <c r="F382"/>
      <c r="G382"/>
      <c r="H382"/>
    </row>
    <row r="383" spans="1:8">
      <c r="A383" s="389" t="s">
        <v>277</v>
      </c>
      <c r="B383" s="390">
        <v>0.21099999999999999</v>
      </c>
      <c r="C383" s="397"/>
      <c r="D383" s="392" t="s">
        <v>31</v>
      </c>
      <c r="E383"/>
      <c r="F383"/>
      <c r="G383"/>
      <c r="H383"/>
    </row>
    <row r="384" spans="1:8">
      <c r="A384" s="393" t="s">
        <v>278</v>
      </c>
      <c r="B384" s="394"/>
      <c r="C384" s="395">
        <v>10.27</v>
      </c>
      <c r="D384" s="396" t="s">
        <v>49</v>
      </c>
      <c r="E384"/>
      <c r="F384"/>
      <c r="G384"/>
      <c r="H384"/>
    </row>
    <row r="385" spans="1:10">
      <c r="A385" s="389" t="s">
        <v>283</v>
      </c>
      <c r="B385" s="390">
        <v>0.20699999999999999</v>
      </c>
      <c r="C385" s="391"/>
      <c r="D385" s="392" t="s">
        <v>31</v>
      </c>
      <c r="E385"/>
      <c r="F385"/>
      <c r="G385"/>
      <c r="H385"/>
    </row>
    <row r="386" spans="1:10">
      <c r="A386" s="393" t="s">
        <v>284</v>
      </c>
      <c r="B386" s="394"/>
      <c r="C386" s="395">
        <v>8.6300000000000008</v>
      </c>
      <c r="D386" s="396" t="s">
        <v>49</v>
      </c>
      <c r="E386"/>
      <c r="F386"/>
      <c r="G386"/>
      <c r="H386"/>
    </row>
    <row r="387" spans="1:10">
      <c r="A387" s="389" t="s">
        <v>279</v>
      </c>
      <c r="B387" s="403">
        <v>0.16300000000000001</v>
      </c>
      <c r="C387" s="391"/>
      <c r="D387" s="392" t="s">
        <v>31</v>
      </c>
      <c r="E387"/>
      <c r="F387"/>
      <c r="G387"/>
      <c r="H387"/>
      <c r="J387" s="412"/>
    </row>
    <row r="388" spans="1:10">
      <c r="A388" s="393" t="s">
        <v>280</v>
      </c>
      <c r="B388" s="404"/>
      <c r="C388" s="395">
        <v>8.1300000000000008</v>
      </c>
      <c r="D388" s="396" t="s">
        <v>49</v>
      </c>
      <c r="E388"/>
      <c r="F388"/>
      <c r="G388"/>
      <c r="H388"/>
      <c r="J388" s="412"/>
    </row>
    <row r="389" spans="1:10">
      <c r="A389" s="389" t="s">
        <v>263</v>
      </c>
      <c r="B389" s="403">
        <v>0.31</v>
      </c>
      <c r="C389" s="391"/>
      <c r="D389" s="392" t="s">
        <v>31</v>
      </c>
      <c r="E389"/>
      <c r="F389"/>
      <c r="G389"/>
      <c r="H389"/>
      <c r="J389" s="412"/>
    </row>
    <row r="390" spans="1:10">
      <c r="A390" s="393" t="s">
        <v>264</v>
      </c>
      <c r="B390" s="404"/>
      <c r="C390" s="395">
        <v>9.1999999999999993</v>
      </c>
      <c r="D390" s="396" t="s">
        <v>49</v>
      </c>
      <c r="E390"/>
      <c r="F390"/>
      <c r="G390"/>
      <c r="H390"/>
      <c r="J390" s="412"/>
    </row>
    <row r="391" spans="1:10">
      <c r="A391" s="389" t="s">
        <v>281</v>
      </c>
      <c r="B391" s="403">
        <v>0.26500000000000001</v>
      </c>
      <c r="C391" s="391"/>
      <c r="D391" s="392" t="s">
        <v>31</v>
      </c>
      <c r="E391"/>
      <c r="F391"/>
      <c r="G391"/>
      <c r="H391"/>
      <c r="J391" s="412"/>
    </row>
    <row r="392" spans="1:10">
      <c r="A392" s="393" t="s">
        <v>282</v>
      </c>
      <c r="B392" s="404"/>
      <c r="C392" s="395">
        <v>6.83</v>
      </c>
      <c r="D392" s="396" t="s">
        <v>49</v>
      </c>
      <c r="E392"/>
      <c r="F392"/>
      <c r="G392"/>
      <c r="H392"/>
      <c r="J392" s="412"/>
    </row>
    <row r="393" spans="1:10">
      <c r="A393" s="389" t="s">
        <v>285</v>
      </c>
      <c r="B393" s="403">
        <v>0.249</v>
      </c>
      <c r="C393" s="391"/>
      <c r="D393" s="392" t="s">
        <v>31</v>
      </c>
      <c r="E393"/>
      <c r="F393"/>
      <c r="G393"/>
      <c r="H393"/>
    </row>
    <row r="394" spans="1:10">
      <c r="A394" s="405" t="s">
        <v>286</v>
      </c>
      <c r="B394" s="406"/>
      <c r="C394" s="407">
        <v>8.43</v>
      </c>
      <c r="D394" s="396" t="s">
        <v>49</v>
      </c>
      <c r="E394"/>
      <c r="F394"/>
      <c r="G394"/>
      <c r="H394"/>
    </row>
    <row r="395" spans="1:10">
      <c r="A395" s="389" t="s">
        <v>273</v>
      </c>
      <c r="B395" s="390">
        <v>0.26400000000000001</v>
      </c>
      <c r="C395" s="391"/>
      <c r="D395" s="392" t="s">
        <v>31</v>
      </c>
      <c r="E395"/>
      <c r="F395"/>
      <c r="G395"/>
      <c r="H395"/>
    </row>
    <row r="396" spans="1:10">
      <c r="A396" s="393" t="s">
        <v>274</v>
      </c>
      <c r="B396" s="394"/>
      <c r="C396" s="395">
        <v>6.33</v>
      </c>
      <c r="D396" s="396" t="s">
        <v>49</v>
      </c>
      <c r="E396"/>
      <c r="F396"/>
      <c r="G396"/>
      <c r="H396"/>
    </row>
    <row r="397" spans="1:10">
      <c r="A397" s="408" t="s">
        <v>275</v>
      </c>
      <c r="B397" s="409">
        <v>0.3</v>
      </c>
      <c r="C397" s="410"/>
      <c r="D397" s="392" t="s">
        <v>31</v>
      </c>
      <c r="E397"/>
      <c r="F397"/>
      <c r="G397"/>
      <c r="H397"/>
    </row>
    <row r="398" spans="1:10">
      <c r="A398" s="405" t="s">
        <v>276</v>
      </c>
      <c r="B398" s="406"/>
      <c r="C398" s="407">
        <v>7.6</v>
      </c>
      <c r="D398" s="396" t="s">
        <v>49</v>
      </c>
      <c r="E398"/>
      <c r="F398"/>
      <c r="G398"/>
      <c r="H398"/>
    </row>
    <row r="399" spans="1:10">
      <c r="A399" s="408" t="s">
        <v>271</v>
      </c>
      <c r="B399" s="409">
        <v>0.252</v>
      </c>
      <c r="C399" s="410"/>
      <c r="D399" s="392" t="s">
        <v>31</v>
      </c>
      <c r="E399"/>
      <c r="F399"/>
      <c r="G399"/>
      <c r="H399"/>
    </row>
    <row r="400" spans="1:10">
      <c r="A400" s="405" t="s">
        <v>272</v>
      </c>
      <c r="B400" s="406"/>
      <c r="C400" s="407">
        <v>5.37</v>
      </c>
      <c r="D400" s="396" t="s">
        <v>49</v>
      </c>
      <c r="E400"/>
      <c r="F400"/>
      <c r="G400"/>
      <c r="H400"/>
    </row>
    <row r="401" spans="1:8">
      <c r="A401" s="408" t="s">
        <v>270</v>
      </c>
      <c r="B401" s="409">
        <v>0.248</v>
      </c>
      <c r="C401" s="410"/>
      <c r="D401" s="392" t="s">
        <v>31</v>
      </c>
      <c r="E401"/>
      <c r="F401"/>
      <c r="G401"/>
      <c r="H401"/>
    </row>
    <row r="402" spans="1:8">
      <c r="A402" s="405" t="s">
        <v>269</v>
      </c>
      <c r="B402" s="406"/>
      <c r="C402" s="407">
        <v>5.57</v>
      </c>
      <c r="D402" s="411" t="s">
        <v>49</v>
      </c>
      <c r="E402"/>
      <c r="F402"/>
      <c r="G402"/>
      <c r="H402"/>
    </row>
    <row r="403" spans="1:8">
      <c r="A403" s="408" t="s">
        <v>265</v>
      </c>
      <c r="B403" s="409">
        <v>0.33600000000000002</v>
      </c>
      <c r="C403" s="410"/>
      <c r="D403" s="392" t="s">
        <v>31</v>
      </c>
      <c r="E403"/>
      <c r="F403"/>
      <c r="G403"/>
      <c r="H403"/>
    </row>
    <row r="404" spans="1:8">
      <c r="A404" s="405" t="s">
        <v>266</v>
      </c>
      <c r="B404" s="406"/>
      <c r="C404" s="407">
        <v>7.47</v>
      </c>
      <c r="D404" s="396" t="s">
        <v>49</v>
      </c>
      <c r="E404"/>
      <c r="F404"/>
      <c r="G404"/>
      <c r="H404"/>
    </row>
    <row r="405" spans="1:8">
      <c r="A405" s="408" t="s">
        <v>267</v>
      </c>
      <c r="B405" s="409">
        <v>0.32</v>
      </c>
      <c r="C405" s="410"/>
      <c r="D405" s="392" t="s">
        <v>31</v>
      </c>
      <c r="E405"/>
      <c r="F405"/>
      <c r="G405"/>
      <c r="H405"/>
    </row>
    <row r="406" spans="1:8">
      <c r="A406" s="405" t="s">
        <v>268</v>
      </c>
      <c r="B406" s="406"/>
      <c r="C406" s="407">
        <v>7.73</v>
      </c>
      <c r="D406" s="411" t="s">
        <v>49</v>
      </c>
      <c r="E406"/>
      <c r="F406"/>
      <c r="G406"/>
      <c r="H406"/>
    </row>
    <row r="407" spans="1:8">
      <c r="A407"/>
      <c r="B407"/>
      <c r="C407"/>
      <c r="D407" s="34"/>
      <c r="E407"/>
      <c r="F407"/>
      <c r="G407"/>
      <c r="H407"/>
    </row>
  </sheetData>
  <mergeCells count="3">
    <mergeCell ref="F1:G1"/>
    <mergeCell ref="G4:I4"/>
    <mergeCell ref="D4:F4"/>
  </mergeCells>
  <phoneticPr fontId="0" type="noConversion"/>
  <dataValidations xWindow="87" yWindow="547" count="6">
    <dataValidation type="list" allowBlank="1" showInputMessage="1" showErrorMessage="1" prompt="click on arrow for a drop down list" sqref="A41:A45">
      <formula1>$A$298:$A$319</formula1>
    </dataValidation>
    <dataValidation type="list" allowBlank="1" showInputMessage="1" showErrorMessage="1" prompt="Click on arrow for a drop down list" sqref="E8:E25">
      <formula1>$F$281:$F$335</formula1>
    </dataValidation>
    <dataValidation type="list" allowBlank="1" showInputMessage="1" showErrorMessage="1" prompt="click on arrow for a drop down list" sqref="A51:A55">
      <formula1>$A$322:$A$326</formula1>
    </dataValidation>
    <dataValidation type="list" allowBlank="1" showInputMessage="1" showErrorMessage="1" sqref="A61:A65">
      <formula1>$A$330:$A$372</formula1>
    </dataValidation>
    <dataValidation type="list" allowBlank="1" showInputMessage="1" showErrorMessage="1" sqref="A78:A83">
      <formula1>$A$375:$A$406</formula1>
    </dataValidation>
    <dataValidation type="list" allowBlank="1" showInputMessage="1" showErrorMessage="1" prompt="click on arrow for a drop down list" sqref="A31:A35">
      <formula1>$A$281:$A$297</formula1>
    </dataValidation>
  </dataValidations>
  <printOptions horizontalCentered="1"/>
  <pageMargins left="0.7" right="0.45" top="0.75" bottom="0.75" header="0.3" footer="0.3"/>
  <pageSetup scale="75" orientation="portrait" horizontalDpi="4294967293" r:id="rId1"/>
  <headerFooter alignWithMargins="0">
    <oddFooter>&amp;C&amp;P</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07"/>
  <sheetViews>
    <sheetView showGridLines="0" workbookViewId="0">
      <selection activeCell="G4" sqref="G4:I4"/>
    </sheetView>
  </sheetViews>
  <sheetFormatPr defaultRowHeight="12.75"/>
  <cols>
    <col min="1" max="1" width="24.7109375" style="1" customWidth="1"/>
    <col min="2" max="2" width="12.7109375" style="5" customWidth="1"/>
    <col min="3" max="3" width="6.7109375" style="1" customWidth="1"/>
    <col min="4" max="4" width="9" style="1" customWidth="1"/>
    <col min="5" max="5" width="10.7109375" style="1" customWidth="1"/>
    <col min="6" max="6" width="13" style="1" customWidth="1"/>
    <col min="7" max="7" width="14.7109375" style="1" customWidth="1"/>
    <col min="8" max="8" width="12.7109375" style="1" customWidth="1"/>
    <col min="9" max="9" width="12.7109375" customWidth="1"/>
    <col min="10" max="10" width="13.7109375" customWidth="1"/>
  </cols>
  <sheetData>
    <row r="1" spans="1:16" s="1" customFormat="1" ht="22.5" customHeight="1" thickBot="1">
      <c r="A1" s="362" t="s">
        <v>3</v>
      </c>
      <c r="B1" s="363" t="str">
        <f>'Daily Summary'!K2</f>
        <v>S20003</v>
      </c>
      <c r="C1" s="364"/>
      <c r="D1" s="365"/>
      <c r="E1" s="366" t="s">
        <v>51</v>
      </c>
      <c r="F1" s="466" t="str">
        <f>'Daily Summary'!A1</f>
        <v>T/S Kevin McCormack</v>
      </c>
      <c r="G1" s="466"/>
      <c r="H1" s="367"/>
      <c r="I1" s="368"/>
      <c r="J1" s="11"/>
      <c r="K1" s="5"/>
      <c r="L1" s="5"/>
      <c r="M1" s="5"/>
      <c r="N1" s="5"/>
      <c r="O1" s="5"/>
      <c r="P1" s="5"/>
    </row>
    <row r="2" spans="1:16" s="1" customFormat="1" ht="12.75" customHeight="1">
      <c r="A2" s="369"/>
      <c r="B2" s="370"/>
      <c r="C2" s="370"/>
      <c r="D2" s="371"/>
      <c r="E2" s="370"/>
      <c r="F2" s="371"/>
      <c r="G2" s="370"/>
      <c r="H2" s="371"/>
      <c r="I2" s="372"/>
      <c r="J2" s="5"/>
      <c r="K2" s="5"/>
      <c r="L2" s="5"/>
      <c r="M2" s="5"/>
      <c r="N2" s="5"/>
      <c r="O2" s="5"/>
      <c r="P2" s="5"/>
    </row>
    <row r="3" spans="1:16" s="1" customFormat="1" ht="12.75" customHeight="1">
      <c r="A3" s="369"/>
      <c r="B3" s="370"/>
      <c r="C3" s="370"/>
      <c r="D3" s="371"/>
      <c r="E3" s="370"/>
      <c r="F3" s="371"/>
      <c r="G3" s="370"/>
      <c r="H3" s="371"/>
      <c r="I3" s="372"/>
      <c r="J3" s="5"/>
      <c r="K3" s="5"/>
      <c r="L3" s="5"/>
      <c r="M3" s="5"/>
      <c r="N3" s="5"/>
      <c r="O3" s="5"/>
      <c r="P3" s="5"/>
    </row>
    <row r="4" spans="1:16" ht="13.5" thickBot="1">
      <c r="A4" s="373" t="s">
        <v>52</v>
      </c>
      <c r="B4" s="361">
        <f>'day5'!B4+1</f>
        <v>43896</v>
      </c>
      <c r="C4" s="14"/>
      <c r="D4" s="469" t="s">
        <v>262</v>
      </c>
      <c r="E4" s="469"/>
      <c r="F4" s="469"/>
      <c r="G4" s="467"/>
      <c r="H4" s="467"/>
      <c r="I4" s="468"/>
    </row>
    <row r="5" spans="1:16" ht="13.5" thickBot="1">
      <c r="A5" s="374"/>
      <c r="B5" s="371"/>
      <c r="C5" s="375"/>
      <c r="D5" s="370"/>
      <c r="E5" s="371"/>
      <c r="F5" s="371"/>
      <c r="G5" s="376"/>
      <c r="H5" s="370"/>
      <c r="I5" s="377"/>
    </row>
    <row r="6" spans="1:16" s="24" customFormat="1" ht="10.5">
      <c r="A6" s="101"/>
      <c r="B6" s="272" t="s">
        <v>310</v>
      </c>
      <c r="C6" s="272" t="s">
        <v>233</v>
      </c>
      <c r="D6" s="102"/>
      <c r="E6" s="272" t="s">
        <v>4</v>
      </c>
      <c r="F6" s="102"/>
      <c r="G6" s="272" t="s">
        <v>2</v>
      </c>
      <c r="H6" s="272" t="s">
        <v>5</v>
      </c>
      <c r="I6" s="103"/>
    </row>
    <row r="7" spans="1:16" s="24" customFormat="1" ht="11.25" thickBot="1">
      <c r="A7" s="104" t="s">
        <v>53</v>
      </c>
      <c r="B7" s="105" t="s">
        <v>311</v>
      </c>
      <c r="C7" s="105"/>
      <c r="D7" s="105" t="s">
        <v>10</v>
      </c>
      <c r="E7" s="105" t="s">
        <v>1</v>
      </c>
      <c r="F7" s="105" t="s">
        <v>6</v>
      </c>
      <c r="G7" s="105" t="s">
        <v>7</v>
      </c>
      <c r="H7" s="105" t="s">
        <v>8</v>
      </c>
      <c r="I7" s="106" t="s">
        <v>9</v>
      </c>
      <c r="J7" s="107"/>
    </row>
    <row r="8" spans="1:16" s="24" customFormat="1" ht="10.5">
      <c r="A8" s="108" t="s">
        <v>164</v>
      </c>
      <c r="B8" s="420"/>
      <c r="C8" s="109"/>
      <c r="D8" s="110" t="s">
        <v>165</v>
      </c>
      <c r="E8" s="111" t="s">
        <v>13</v>
      </c>
      <c r="F8" s="112" t="s">
        <v>166</v>
      </c>
      <c r="G8" s="113">
        <v>0</v>
      </c>
      <c r="H8" s="114">
        <f>INDEX(rate!$F$4:$G$58,MATCH(E8,rate!$F$4:$F$58,0),2)</f>
        <v>95</v>
      </c>
      <c r="I8" s="115">
        <f t="shared" ref="I8:I25" si="0">(G8*H8)</f>
        <v>0</v>
      </c>
      <c r="J8" s="116"/>
    </row>
    <row r="9" spans="1:16" s="24" customFormat="1" ht="10.5">
      <c r="A9" s="117" t="s">
        <v>164</v>
      </c>
      <c r="B9" s="421"/>
      <c r="C9" s="123"/>
      <c r="D9" s="118" t="s">
        <v>165</v>
      </c>
      <c r="E9" s="119" t="s">
        <v>183</v>
      </c>
      <c r="F9" s="88" t="s">
        <v>166</v>
      </c>
      <c r="G9" s="120">
        <v>0</v>
      </c>
      <c r="H9" s="121">
        <f>INDEX(rate!$F$4:$G$58,MATCH(E9,rate!$F$4:$F$58,0),2)</f>
        <v>99</v>
      </c>
      <c r="I9" s="122">
        <f t="shared" si="0"/>
        <v>0</v>
      </c>
    </row>
    <row r="10" spans="1:16" s="24" customFormat="1" ht="10.5">
      <c r="A10" s="117" t="s">
        <v>164</v>
      </c>
      <c r="B10" s="421"/>
      <c r="C10" s="123"/>
      <c r="D10" s="118" t="s">
        <v>165</v>
      </c>
      <c r="E10" s="119" t="s">
        <v>184</v>
      </c>
      <c r="F10" s="88" t="s">
        <v>166</v>
      </c>
      <c r="G10" s="120">
        <v>0</v>
      </c>
      <c r="H10" s="121">
        <f>INDEX(rate!$F$4:$G$58,MATCH(E10,rate!$F$4:$F$58,0),2)</f>
        <v>119</v>
      </c>
      <c r="I10" s="122">
        <f t="shared" si="0"/>
        <v>0</v>
      </c>
    </row>
    <row r="11" spans="1:16" s="24" customFormat="1" ht="10.5">
      <c r="A11" s="117" t="s">
        <v>164</v>
      </c>
      <c r="B11" s="421"/>
      <c r="C11" s="123"/>
      <c r="D11" s="118" t="s">
        <v>165</v>
      </c>
      <c r="E11" s="119" t="s">
        <v>13</v>
      </c>
      <c r="F11" s="88" t="s">
        <v>166</v>
      </c>
      <c r="G11" s="120">
        <v>0</v>
      </c>
      <c r="H11" s="121">
        <f>INDEX(rate!$F$4:$G$58,MATCH(E11,rate!$F$4:$F$58,0),2)</f>
        <v>95</v>
      </c>
      <c r="I11" s="122">
        <f t="shared" si="0"/>
        <v>0</v>
      </c>
    </row>
    <row r="12" spans="1:16" s="24" customFormat="1" ht="10.5">
      <c r="A12" s="117" t="s">
        <v>164</v>
      </c>
      <c r="B12" s="421"/>
      <c r="C12" s="123"/>
      <c r="D12" s="118" t="s">
        <v>165</v>
      </c>
      <c r="E12" s="119" t="s">
        <v>186</v>
      </c>
      <c r="F12" s="88" t="s">
        <v>166</v>
      </c>
      <c r="G12" s="120">
        <v>0</v>
      </c>
      <c r="H12" s="121">
        <f>INDEX(rate!$F$4:$G$58,MATCH(E12,rate!$F$4:$F$58,0),2)</f>
        <v>157</v>
      </c>
      <c r="I12" s="122">
        <f t="shared" si="0"/>
        <v>0</v>
      </c>
    </row>
    <row r="13" spans="1:16" s="24" customFormat="1" ht="10.5">
      <c r="A13" s="117" t="s">
        <v>164</v>
      </c>
      <c r="B13" s="421"/>
      <c r="C13" s="123"/>
      <c r="D13" s="118" t="s">
        <v>165</v>
      </c>
      <c r="E13" s="119" t="s">
        <v>187</v>
      </c>
      <c r="F13" s="88" t="s">
        <v>166</v>
      </c>
      <c r="G13" s="120">
        <v>0</v>
      </c>
      <c r="H13" s="121">
        <f>INDEX(rate!$F$4:$G$58,MATCH(E13,rate!$F$4:$F$58,0),2)</f>
        <v>180</v>
      </c>
      <c r="I13" s="122">
        <f t="shared" si="0"/>
        <v>0</v>
      </c>
    </row>
    <row r="14" spans="1:16" s="24" customFormat="1" ht="10.5">
      <c r="A14" s="117" t="s">
        <v>164</v>
      </c>
      <c r="B14" s="421"/>
      <c r="C14" s="123"/>
      <c r="D14" s="118" t="s">
        <v>165</v>
      </c>
      <c r="E14" s="119" t="s">
        <v>69</v>
      </c>
      <c r="F14" s="88" t="s">
        <v>166</v>
      </c>
      <c r="G14" s="120">
        <v>0</v>
      </c>
      <c r="H14" s="121">
        <f>INDEX(rate!$F$4:$G$58,MATCH(E14,rate!$F$4:$F$58,0),2)</f>
        <v>127</v>
      </c>
      <c r="I14" s="122">
        <f t="shared" si="0"/>
        <v>0</v>
      </c>
    </row>
    <row r="15" spans="1:16" s="24" customFormat="1" ht="10.5">
      <c r="A15" s="117" t="s">
        <v>164</v>
      </c>
      <c r="B15" s="421"/>
      <c r="C15" s="123"/>
      <c r="D15" s="118" t="s">
        <v>165</v>
      </c>
      <c r="E15" s="119" t="s">
        <v>168</v>
      </c>
      <c r="F15" s="88" t="s">
        <v>166</v>
      </c>
      <c r="G15" s="120">
        <v>0</v>
      </c>
      <c r="H15" s="121">
        <f>INDEX(rate!$F$4:$G$58,MATCH(E15,rate!$F$4:$F$58,0),2)</f>
        <v>207</v>
      </c>
      <c r="I15" s="122">
        <f t="shared" si="0"/>
        <v>0</v>
      </c>
    </row>
    <row r="16" spans="1:16" s="24" customFormat="1" ht="10.5">
      <c r="A16" s="117" t="s">
        <v>164</v>
      </c>
      <c r="B16" s="421"/>
      <c r="C16" s="123"/>
      <c r="D16" s="118" t="s">
        <v>165</v>
      </c>
      <c r="E16" s="119" t="s">
        <v>169</v>
      </c>
      <c r="F16" s="88" t="s">
        <v>166</v>
      </c>
      <c r="G16" s="120">
        <v>0</v>
      </c>
      <c r="H16" s="121">
        <f>INDEX(rate!$F$4:$G$58,MATCH(E16,rate!$F$4:$F$58,0),2)</f>
        <v>225</v>
      </c>
      <c r="I16" s="122">
        <f t="shared" si="0"/>
        <v>0</v>
      </c>
    </row>
    <row r="17" spans="1:9" s="24" customFormat="1" ht="10.5">
      <c r="A17" s="117" t="s">
        <v>164</v>
      </c>
      <c r="B17" s="421"/>
      <c r="C17" s="123"/>
      <c r="D17" s="118" t="s">
        <v>165</v>
      </c>
      <c r="E17" s="119" t="s">
        <v>170</v>
      </c>
      <c r="F17" s="88" t="s">
        <v>166</v>
      </c>
      <c r="G17" s="120">
        <v>0</v>
      </c>
      <c r="H17" s="121">
        <f>INDEX(rate!$F$4:$G$58,MATCH(E17,rate!$F$4:$F$58,0),2)</f>
        <v>234</v>
      </c>
      <c r="I17" s="122">
        <f t="shared" si="0"/>
        <v>0</v>
      </c>
    </row>
    <row r="18" spans="1:9" s="24" customFormat="1" ht="10.5">
      <c r="A18" s="117" t="s">
        <v>164</v>
      </c>
      <c r="B18" s="421"/>
      <c r="C18" s="123"/>
      <c r="D18" s="118" t="s">
        <v>165</v>
      </c>
      <c r="E18" s="119" t="s">
        <v>71</v>
      </c>
      <c r="F18" s="88" t="s">
        <v>166</v>
      </c>
      <c r="G18" s="120">
        <v>0</v>
      </c>
      <c r="H18" s="121">
        <f>INDEX(rate!$F$4:$G$58,MATCH(E18,rate!$F$4:$F$58,0),2)</f>
        <v>110</v>
      </c>
      <c r="I18" s="122">
        <f t="shared" si="0"/>
        <v>0</v>
      </c>
    </row>
    <row r="19" spans="1:9" s="24" customFormat="1" ht="10.5">
      <c r="A19" s="117" t="s">
        <v>164</v>
      </c>
      <c r="B19" s="422"/>
      <c r="C19" s="123"/>
      <c r="D19" s="118" t="s">
        <v>165</v>
      </c>
      <c r="E19" s="119" t="s">
        <v>12</v>
      </c>
      <c r="F19" s="88" t="s">
        <v>166</v>
      </c>
      <c r="G19" s="120">
        <v>0</v>
      </c>
      <c r="H19" s="121">
        <f>INDEX(rate!$F$4:$G$58,MATCH(E19,rate!$F$4:$F$58,0),2)</f>
        <v>63</v>
      </c>
      <c r="I19" s="122">
        <f t="shared" si="0"/>
        <v>0</v>
      </c>
    </row>
    <row r="20" spans="1:9" s="24" customFormat="1" ht="10.5">
      <c r="A20" s="117" t="s">
        <v>164</v>
      </c>
      <c r="B20" s="421"/>
      <c r="C20" s="123"/>
      <c r="D20" s="118" t="s">
        <v>165</v>
      </c>
      <c r="E20" s="119" t="s">
        <v>69</v>
      </c>
      <c r="F20" s="88" t="s">
        <v>166</v>
      </c>
      <c r="G20" s="120">
        <v>0</v>
      </c>
      <c r="H20" s="121">
        <f>INDEX(rate!$F$4:$G$58,MATCH(E20,rate!$F$4:$F$58,0),2)</f>
        <v>127</v>
      </c>
      <c r="I20" s="122">
        <f t="shared" si="0"/>
        <v>0</v>
      </c>
    </row>
    <row r="21" spans="1:9" s="24" customFormat="1" ht="10.5">
      <c r="A21" s="117" t="s">
        <v>164</v>
      </c>
      <c r="B21" s="421"/>
      <c r="C21" s="123"/>
      <c r="D21" s="118" t="s">
        <v>165</v>
      </c>
      <c r="E21" s="119" t="s">
        <v>33</v>
      </c>
      <c r="F21" s="88" t="s">
        <v>166</v>
      </c>
      <c r="G21" s="120">
        <v>0</v>
      </c>
      <c r="H21" s="121">
        <f>INDEX(rate!$F$4:$G$58,MATCH(E21,rate!$F$4:$F$58,0),2)</f>
        <v>76</v>
      </c>
      <c r="I21" s="122">
        <f t="shared" si="0"/>
        <v>0</v>
      </c>
    </row>
    <row r="22" spans="1:9" s="24" customFormat="1" ht="10.5">
      <c r="A22" s="117" t="s">
        <v>164</v>
      </c>
      <c r="B22" s="421"/>
      <c r="C22" s="123"/>
      <c r="D22" s="118" t="s">
        <v>165</v>
      </c>
      <c r="E22" s="119" t="s">
        <v>14</v>
      </c>
      <c r="F22" s="88" t="s">
        <v>166</v>
      </c>
      <c r="G22" s="120">
        <v>0</v>
      </c>
      <c r="H22" s="121">
        <f>INDEX(rate!$F$4:$G$58,MATCH(E22,rate!$F$4:$F$58,0),2)</f>
        <v>87</v>
      </c>
      <c r="I22" s="122">
        <f t="shared" si="0"/>
        <v>0</v>
      </c>
    </row>
    <row r="23" spans="1:9" s="24" customFormat="1" ht="10.5">
      <c r="A23" s="117" t="s">
        <v>164</v>
      </c>
      <c r="B23" s="421"/>
      <c r="C23" s="123"/>
      <c r="D23" s="118" t="s">
        <v>165</v>
      </c>
      <c r="E23" s="119" t="s">
        <v>34</v>
      </c>
      <c r="F23" s="88" t="s">
        <v>166</v>
      </c>
      <c r="G23" s="120">
        <v>0</v>
      </c>
      <c r="H23" s="121">
        <f>INDEX(rate!$F$4:$G$58,MATCH(E23,rate!$F$4:$F$58,0),2)</f>
        <v>98</v>
      </c>
      <c r="I23" s="122">
        <f t="shared" si="0"/>
        <v>0</v>
      </c>
    </row>
    <row r="24" spans="1:9" s="24" customFormat="1" ht="10.5">
      <c r="A24" s="117" t="s">
        <v>164</v>
      </c>
      <c r="B24" s="421"/>
      <c r="C24" s="123"/>
      <c r="D24" s="118" t="s">
        <v>165</v>
      </c>
      <c r="E24" s="119" t="s">
        <v>35</v>
      </c>
      <c r="F24" s="88" t="s">
        <v>166</v>
      </c>
      <c r="G24" s="120">
        <v>0</v>
      </c>
      <c r="H24" s="121">
        <f>INDEX(rate!$F$4:$G$58,MATCH(E24,rate!$F$4:$F$58,0),2)</f>
        <v>108</v>
      </c>
      <c r="I24" s="122">
        <f t="shared" si="0"/>
        <v>0</v>
      </c>
    </row>
    <row r="25" spans="1:9" s="24" customFormat="1" ht="10.5">
      <c r="A25" s="117" t="s">
        <v>164</v>
      </c>
      <c r="B25" s="421"/>
      <c r="C25" s="123"/>
      <c r="D25" s="118" t="s">
        <v>165</v>
      </c>
      <c r="E25" s="119" t="s">
        <v>36</v>
      </c>
      <c r="F25" s="88" t="s">
        <v>166</v>
      </c>
      <c r="G25" s="120">
        <v>0</v>
      </c>
      <c r="H25" s="121">
        <f>INDEX(rate!$F$4:$G$58,MATCH(E25,rate!$F$4:$F$58,0),2)</f>
        <v>123</v>
      </c>
      <c r="I25" s="122">
        <f t="shared" si="0"/>
        <v>0</v>
      </c>
    </row>
    <row r="26" spans="1:9" s="24" customFormat="1" ht="11.25" thickBot="1">
      <c r="A26" s="378"/>
      <c r="B26" s="125"/>
      <c r="C26" s="126"/>
      <c r="D26" s="126"/>
      <c r="E26" s="127"/>
      <c r="F26" s="128"/>
      <c r="G26" s="128"/>
      <c r="H26" s="127"/>
      <c r="I26" s="379"/>
    </row>
    <row r="27" spans="1:9" s="24" customFormat="1" ht="11.25" thickBot="1">
      <c r="A27" s="380"/>
      <c r="B27" s="125"/>
      <c r="C27" s="129" t="s">
        <v>15</v>
      </c>
      <c r="D27" s="130"/>
      <c r="E27" s="131"/>
      <c r="F27" s="130"/>
      <c r="G27" s="131"/>
      <c r="H27" s="132"/>
      <c r="I27" s="133">
        <f>SUM(I8:I25)</f>
        <v>0</v>
      </c>
    </row>
    <row r="28" spans="1:9" s="24" customFormat="1" ht="11.25" customHeight="1" thickBot="1">
      <c r="A28" s="380"/>
      <c r="B28" s="125"/>
      <c r="C28" s="212"/>
      <c r="D28" s="212"/>
      <c r="E28" s="438"/>
      <c r="F28" s="212"/>
      <c r="G28" s="438"/>
      <c r="H28" s="95"/>
      <c r="I28" s="437"/>
    </row>
    <row r="29" spans="1:9" s="24" customFormat="1" ht="10.5">
      <c r="A29" s="134"/>
      <c r="B29" s="135"/>
      <c r="C29" s="267"/>
      <c r="D29" s="136" t="s">
        <v>8</v>
      </c>
      <c r="E29" s="136" t="s">
        <v>16</v>
      </c>
      <c r="F29" s="136" t="s">
        <v>5</v>
      </c>
      <c r="G29" s="249"/>
      <c r="H29" s="138" t="s">
        <v>189</v>
      </c>
      <c r="I29" s="379"/>
    </row>
    <row r="30" spans="1:9" s="24" customFormat="1" ht="11.25" thickBot="1">
      <c r="A30" s="268" t="s">
        <v>173</v>
      </c>
      <c r="B30" s="269"/>
      <c r="C30" s="273" t="s">
        <v>190</v>
      </c>
      <c r="D30" s="266" t="s">
        <v>18</v>
      </c>
      <c r="E30" s="266" t="s">
        <v>7</v>
      </c>
      <c r="F30" s="266" t="s">
        <v>8</v>
      </c>
      <c r="G30" s="250" t="s">
        <v>2</v>
      </c>
      <c r="H30" s="140" t="s">
        <v>191</v>
      </c>
      <c r="I30" s="379"/>
    </row>
    <row r="31" spans="1:9" s="24" customFormat="1" ht="10.5">
      <c r="A31" s="141" t="s">
        <v>287</v>
      </c>
      <c r="B31" s="142"/>
      <c r="C31" s="143"/>
      <c r="D31" s="121" t="str">
        <f>INDEX(rate!$A$4:$D$20,MATCH(A31,rate!$A$4:$A$20,0),4)</f>
        <v>HOURS</v>
      </c>
      <c r="E31" s="144">
        <v>0</v>
      </c>
      <c r="F31" s="145">
        <f>INDEX(rate!$A$4:$D$20,MATCH(A31,rate!$A$4:$A$20,0),2)</f>
        <v>5480</v>
      </c>
      <c r="G31" s="146">
        <f>E31*F31</f>
        <v>0</v>
      </c>
      <c r="H31" s="251"/>
      <c r="I31" s="379"/>
    </row>
    <row r="32" spans="1:9" s="24" customFormat="1" ht="10.5">
      <c r="A32" s="141" t="s">
        <v>288</v>
      </c>
      <c r="B32" s="142"/>
      <c r="C32" s="143"/>
      <c r="D32" s="121" t="str">
        <f>INDEX(rate!$A$4:$D$20,MATCH(A32,rate!$A$4:$A$20,0),4)</f>
        <v>HOURS</v>
      </c>
      <c r="E32" s="144">
        <v>0</v>
      </c>
      <c r="F32" s="145">
        <f>INDEX(rate!$A$4:$D$20,MATCH(A32,rate!$A$4:$A$20,0),2)</f>
        <v>3099</v>
      </c>
      <c r="G32" s="146">
        <f>E32*F32</f>
        <v>0</v>
      </c>
      <c r="H32" s="252"/>
      <c r="I32" s="379"/>
    </row>
    <row r="33" spans="1:9" s="24" customFormat="1" ht="10.5">
      <c r="A33" s="141" t="s">
        <v>290</v>
      </c>
      <c r="B33" s="142"/>
      <c r="C33" s="143"/>
      <c r="D33" s="121" t="str">
        <f>INDEX(rate!$A$4:$D$20,MATCH(A33,rate!$A$4:$A$20,0),4)</f>
        <v>HOURS</v>
      </c>
      <c r="E33" s="144">
        <v>0</v>
      </c>
      <c r="F33" s="145">
        <f>INDEX(rate!$A$4:$D$20,MATCH(A33,rate!$A$4:$A$20,0),2)</f>
        <v>3735</v>
      </c>
      <c r="G33" s="146">
        <f>E33*F33</f>
        <v>0</v>
      </c>
      <c r="H33" s="252"/>
      <c r="I33" s="379"/>
    </row>
    <row r="34" spans="1:9" s="24" customFormat="1" ht="10.5">
      <c r="A34" s="141" t="s">
        <v>292</v>
      </c>
      <c r="B34" s="142"/>
      <c r="C34" s="143"/>
      <c r="D34" s="121" t="str">
        <f>INDEX(rate!$A$4:$D$20,MATCH(A34,rate!$A$4:$A$20,0),4)</f>
        <v>HOURS</v>
      </c>
      <c r="E34" s="144">
        <v>0</v>
      </c>
      <c r="F34" s="145">
        <f>INDEX(rate!$A$4:$D$20,MATCH(A34,rate!$A$4:$A$20,0),2)</f>
        <v>4945</v>
      </c>
      <c r="G34" s="146">
        <f>E34*F34</f>
        <v>0</v>
      </c>
      <c r="H34" s="252"/>
      <c r="I34" s="379"/>
    </row>
    <row r="35" spans="1:9" s="24" customFormat="1" ht="11.25" thickBot="1">
      <c r="A35" s="149" t="s">
        <v>291</v>
      </c>
      <c r="B35" s="150"/>
      <c r="C35" s="151"/>
      <c r="D35" s="124" t="str">
        <f>INDEX(rate!$A$4:$D$20,MATCH(A35,rate!$A$4:$A$20,0),4)</f>
        <v>HOURS</v>
      </c>
      <c r="E35" s="152">
        <v>0</v>
      </c>
      <c r="F35" s="153">
        <f>INDEX(rate!$A$4:$D$20,MATCH(A35,rate!$A$4:$A$20,0),2)</f>
        <v>7515</v>
      </c>
      <c r="G35" s="154">
        <f>E35*F35</f>
        <v>0</v>
      </c>
      <c r="H35" s="253"/>
      <c r="I35" s="379"/>
    </row>
    <row r="36" spans="1:9" s="24" customFormat="1" ht="11.25" thickBot="1">
      <c r="A36" s="382"/>
      <c r="B36" s="207"/>
      <c r="C36" s="156"/>
      <c r="D36" s="207"/>
      <c r="E36" s="207"/>
      <c r="F36" s="207"/>
      <c r="G36" s="184"/>
      <c r="H36" s="157"/>
      <c r="I36" s="379"/>
    </row>
    <row r="37" spans="1:9" s="24" customFormat="1" ht="11.25" thickBot="1">
      <c r="A37" s="382"/>
      <c r="B37" s="207"/>
      <c r="C37" s="129" t="s">
        <v>175</v>
      </c>
      <c r="D37" s="130"/>
      <c r="E37" s="130"/>
      <c r="F37" s="130"/>
      <c r="G37" s="158">
        <f>SUM(G31:G35)</f>
        <v>0</v>
      </c>
      <c r="H37" s="207"/>
      <c r="I37" s="379"/>
    </row>
    <row r="38" spans="1:9" s="24" customFormat="1" ht="11.25" thickBot="1">
      <c r="A38" s="382"/>
      <c r="B38" s="207"/>
      <c r="C38" s="159"/>
      <c r="D38" s="159"/>
      <c r="E38" s="159"/>
      <c r="F38" s="159"/>
      <c r="G38" s="160"/>
      <c r="H38" s="207"/>
      <c r="I38" s="379"/>
    </row>
    <row r="39" spans="1:9" s="24" customFormat="1" ht="10.5">
      <c r="A39" s="134"/>
      <c r="B39" s="135"/>
      <c r="C39" s="267"/>
      <c r="D39" s="136" t="s">
        <v>8</v>
      </c>
      <c r="E39" s="136" t="s">
        <v>16</v>
      </c>
      <c r="F39" s="136" t="s">
        <v>5</v>
      </c>
      <c r="G39" s="137"/>
      <c r="H39" s="138" t="s">
        <v>189</v>
      </c>
      <c r="I39" s="379"/>
    </row>
    <row r="40" spans="1:9" s="24" customFormat="1" ht="11.25" thickBot="1">
      <c r="A40" s="268" t="s">
        <v>174</v>
      </c>
      <c r="B40" s="269" t="s">
        <v>192</v>
      </c>
      <c r="C40" s="161"/>
      <c r="D40" s="266" t="s">
        <v>18</v>
      </c>
      <c r="E40" s="266" t="s">
        <v>7</v>
      </c>
      <c r="F40" s="266" t="s">
        <v>8</v>
      </c>
      <c r="G40" s="139" t="s">
        <v>2</v>
      </c>
      <c r="H40" s="140" t="s">
        <v>191</v>
      </c>
      <c r="I40" s="379"/>
    </row>
    <row r="41" spans="1:9" s="24" customFormat="1" ht="10.5">
      <c r="A41" s="162" t="s">
        <v>247</v>
      </c>
      <c r="B41" s="163"/>
      <c r="C41" s="164"/>
      <c r="D41" s="114" t="str">
        <f>INDEX(rate!$A$21:$D$42,MATCH(A41,rate!$A$21:$A$42,0),4)</f>
        <v>HOURS</v>
      </c>
      <c r="E41" s="165">
        <v>0</v>
      </c>
      <c r="F41" s="166">
        <f>INDEX(rate!$A$21:$D$42,MATCH(A41,rate!$A$21:$A$42,0),2)</f>
        <v>20832</v>
      </c>
      <c r="G41" s="167">
        <f>E41*F41</f>
        <v>0</v>
      </c>
      <c r="H41" s="147"/>
      <c r="I41" s="379"/>
    </row>
    <row r="42" spans="1:9" s="24" customFormat="1" ht="10.5">
      <c r="A42" s="141" t="s">
        <v>154</v>
      </c>
      <c r="B42" s="142"/>
      <c r="C42" s="168"/>
      <c r="D42" s="121" t="str">
        <f>INDEX(rate!$A$21:$D$42,MATCH(A42,rate!$A$21:$A$42,0),4)</f>
        <v>HOURS</v>
      </c>
      <c r="E42" s="144">
        <v>0</v>
      </c>
      <c r="F42" s="145">
        <f>INDEX(rate!$A$21:$D$42,MATCH(A42,rate!$A$21:$A$42,0),2)</f>
        <v>11982</v>
      </c>
      <c r="G42" s="169">
        <f>E42*F42</f>
        <v>0</v>
      </c>
      <c r="H42" s="148"/>
      <c r="I42" s="379"/>
    </row>
    <row r="43" spans="1:9" s="24" customFormat="1" ht="10.5">
      <c r="A43" s="141" t="s">
        <v>246</v>
      </c>
      <c r="B43" s="142"/>
      <c r="C43" s="168"/>
      <c r="D43" s="121" t="str">
        <f>INDEX(rate!$A$21:$D$42,MATCH(A43,rate!$A$21:$A$42,0),4)</f>
        <v>HOURS</v>
      </c>
      <c r="E43" s="144">
        <v>0</v>
      </c>
      <c r="F43" s="145">
        <f>INDEX(rate!$A$21:$D$42,MATCH(A43,rate!$A$21:$A$42,0),2)</f>
        <v>28483</v>
      </c>
      <c r="G43" s="169">
        <f>E43*F43</f>
        <v>0</v>
      </c>
      <c r="H43" s="148"/>
      <c r="I43" s="379"/>
    </row>
    <row r="44" spans="1:9" s="24" customFormat="1" ht="10.5">
      <c r="A44" s="141" t="s">
        <v>148</v>
      </c>
      <c r="B44" s="142"/>
      <c r="C44" s="168"/>
      <c r="D44" s="121" t="str">
        <f>INDEX(rate!$A$21:$D$42,MATCH(A44,rate!$A$21:$A$42,0),4)</f>
        <v>HOURS</v>
      </c>
      <c r="E44" s="144">
        <v>0</v>
      </c>
      <c r="F44" s="145">
        <f>INDEX(rate!$A$21:$D$42,MATCH(A44,rate!$A$21:$A$42,0),2)</f>
        <v>10219</v>
      </c>
      <c r="G44" s="169">
        <f>E44*F44</f>
        <v>0</v>
      </c>
      <c r="H44" s="148"/>
      <c r="I44" s="379"/>
    </row>
    <row r="45" spans="1:9" s="24" customFormat="1" ht="11.25" thickBot="1">
      <c r="A45" s="149" t="s">
        <v>146</v>
      </c>
      <c r="B45" s="150"/>
      <c r="C45" s="170"/>
      <c r="D45" s="124" t="str">
        <f>INDEX(rate!$A$21:$D$42,MATCH(A45,rate!$A$21:$A$42,0),4)</f>
        <v>HOURS</v>
      </c>
      <c r="E45" s="152">
        <v>0</v>
      </c>
      <c r="F45" s="153">
        <f>INDEX(rate!$A$21:$D$42,MATCH(A45,rate!$A$21:$A$42,0),2)</f>
        <v>11427</v>
      </c>
      <c r="G45" s="171">
        <f>E45*F45</f>
        <v>0</v>
      </c>
      <c r="H45" s="155"/>
      <c r="I45" s="379"/>
    </row>
    <row r="46" spans="1:9" s="24" customFormat="1" ht="11.25" thickBot="1">
      <c r="A46" s="382"/>
      <c r="B46" s="207"/>
      <c r="C46" s="156"/>
      <c r="D46" s="207"/>
      <c r="E46" s="207"/>
      <c r="F46" s="207"/>
      <c r="G46" s="184"/>
      <c r="H46" s="207"/>
      <c r="I46" s="379"/>
    </row>
    <row r="47" spans="1:9" s="24" customFormat="1" ht="11.25" thickBot="1">
      <c r="A47" s="382"/>
      <c r="B47" s="207"/>
      <c r="C47" s="129" t="s">
        <v>176</v>
      </c>
      <c r="D47" s="130"/>
      <c r="E47" s="130"/>
      <c r="F47" s="130"/>
      <c r="G47" s="158">
        <f>SUM(G41:G45)</f>
        <v>0</v>
      </c>
      <c r="H47" s="207"/>
      <c r="I47" s="379"/>
    </row>
    <row r="48" spans="1:9" s="24" customFormat="1" ht="11.25" thickBot="1">
      <c r="A48" s="382"/>
      <c r="B48" s="207"/>
      <c r="C48" s="207"/>
      <c r="D48" s="207"/>
      <c r="E48" s="207"/>
      <c r="F48" s="207"/>
      <c r="G48" s="207"/>
      <c r="H48" s="207"/>
      <c r="I48" s="379"/>
    </row>
    <row r="49" spans="1:9" s="24" customFormat="1" ht="10.5">
      <c r="A49" s="134"/>
      <c r="B49" s="135"/>
      <c r="C49" s="136" t="s">
        <v>8</v>
      </c>
      <c r="D49" s="136" t="s">
        <v>16</v>
      </c>
      <c r="E49" s="136" t="s">
        <v>5</v>
      </c>
      <c r="F49" s="137"/>
      <c r="G49" s="138" t="s">
        <v>189</v>
      </c>
      <c r="H49" s="172"/>
      <c r="I49" s="379"/>
    </row>
    <row r="50" spans="1:9" s="24" customFormat="1" ht="11.25" thickBot="1">
      <c r="A50" s="268" t="s">
        <v>55</v>
      </c>
      <c r="B50" s="269" t="s">
        <v>193</v>
      </c>
      <c r="C50" s="266" t="s">
        <v>18</v>
      </c>
      <c r="D50" s="266" t="s">
        <v>7</v>
      </c>
      <c r="E50" s="266" t="s">
        <v>8</v>
      </c>
      <c r="F50" s="139" t="s">
        <v>2</v>
      </c>
      <c r="G50" s="140" t="s">
        <v>191</v>
      </c>
      <c r="H50" s="173"/>
      <c r="I50" s="379"/>
    </row>
    <row r="51" spans="1:9" s="24" customFormat="1" ht="11.25" thickBot="1">
      <c r="A51" s="162" t="s">
        <v>135</v>
      </c>
      <c r="B51" s="174"/>
      <c r="C51" s="114" t="str">
        <f>INDEX(rate!$A$45:$D$49,MATCH(A51,rate!$A$45:$A$49,0),4)</f>
        <v>HOURS</v>
      </c>
      <c r="D51" s="165">
        <v>0</v>
      </c>
      <c r="E51" s="114">
        <f>INDEX(rate!$A$45:$D$49,MATCH(A51,rate!$A$45:$A$49,0),2)</f>
        <v>17217</v>
      </c>
      <c r="F51" s="167">
        <f>D51*E51</f>
        <v>0</v>
      </c>
      <c r="G51" s="147"/>
      <c r="H51" s="157"/>
      <c r="I51" s="379"/>
    </row>
    <row r="52" spans="1:9" s="24" customFormat="1" ht="11.25" thickBot="1">
      <c r="A52" s="162" t="s">
        <v>243</v>
      </c>
      <c r="B52" s="174"/>
      <c r="C52" s="114" t="str">
        <f>INDEX(rate!$A$45:$D$49,MATCH(A52,rate!$A$45:$A$49,0),4)</f>
        <v>HOURS</v>
      </c>
      <c r="D52" s="165">
        <v>0</v>
      </c>
      <c r="E52" s="114">
        <f>INDEX(rate!$A$45:$D$49,MATCH(A52,rate!$A$45:$A$49,0),2)</f>
        <v>15853</v>
      </c>
      <c r="F52" s="167">
        <f>D52*E52</f>
        <v>0</v>
      </c>
      <c r="G52" s="147"/>
      <c r="H52" s="157"/>
      <c r="I52" s="379"/>
    </row>
    <row r="53" spans="1:9" s="24" customFormat="1" ht="11.25" thickBot="1">
      <c r="A53" s="162" t="s">
        <v>244</v>
      </c>
      <c r="B53" s="174"/>
      <c r="C53" s="114" t="str">
        <f>INDEX(rate!$A$45:$D$49,MATCH(A53,rate!$A$45:$A$49,0),4)</f>
        <v>HOURS</v>
      </c>
      <c r="D53" s="165">
        <v>0</v>
      </c>
      <c r="E53" s="114">
        <f>INDEX(rate!$A$45:$D$49,MATCH(A53,rate!$A$45:$A$49,0),2)</f>
        <v>11019</v>
      </c>
      <c r="F53" s="167">
        <f>D53*E53</f>
        <v>0</v>
      </c>
      <c r="G53" s="147"/>
      <c r="H53" s="157"/>
      <c r="I53" s="379"/>
    </row>
    <row r="54" spans="1:9" s="24" customFormat="1" ht="11.25" thickBot="1">
      <c r="A54" s="162" t="s">
        <v>135</v>
      </c>
      <c r="B54" s="174"/>
      <c r="C54" s="114" t="str">
        <f>INDEX(rate!$A$45:$D$49,MATCH(A54,rate!$A$45:$A$49,0),4)</f>
        <v>HOURS</v>
      </c>
      <c r="D54" s="165">
        <v>0</v>
      </c>
      <c r="E54" s="114">
        <f>INDEX(rate!$A$45:$D$49,MATCH(A54,rate!$A$45:$A$49,0),2)</f>
        <v>17217</v>
      </c>
      <c r="F54" s="167">
        <f>D54*E54</f>
        <v>0</v>
      </c>
      <c r="G54" s="147"/>
      <c r="H54" s="157"/>
      <c r="I54" s="379"/>
    </row>
    <row r="55" spans="1:9" s="24" customFormat="1" ht="11.25" thickBot="1">
      <c r="A55" s="257" t="s">
        <v>245</v>
      </c>
      <c r="B55" s="258"/>
      <c r="C55" s="259" t="str">
        <f>INDEX(rate!$A$45:$D$49,MATCH(A55,rate!$A$45:$A$49,0),4)</f>
        <v>HOURS</v>
      </c>
      <c r="D55" s="260">
        <v>0</v>
      </c>
      <c r="E55" s="259">
        <f>INDEX(rate!$A$45:$D$49,MATCH(A55,rate!$A$45:$A$49,0),2)</f>
        <v>12515</v>
      </c>
      <c r="F55" s="261">
        <f>D55*E55</f>
        <v>0</v>
      </c>
      <c r="G55" s="262"/>
      <c r="H55" s="157"/>
      <c r="I55" s="379"/>
    </row>
    <row r="56" spans="1:9" s="24" customFormat="1" ht="11.25" thickBot="1">
      <c r="A56" s="382"/>
      <c r="B56" s="207"/>
      <c r="C56" s="156"/>
      <c r="D56" s="207"/>
      <c r="E56" s="207"/>
      <c r="F56" s="207"/>
      <c r="G56" s="184"/>
      <c r="H56" s="207"/>
      <c r="I56" s="379"/>
    </row>
    <row r="57" spans="1:9" s="24" customFormat="1" ht="11.25" thickBot="1">
      <c r="A57" s="382"/>
      <c r="B57" s="207"/>
      <c r="C57" s="129" t="s">
        <v>54</v>
      </c>
      <c r="D57" s="130"/>
      <c r="E57" s="130"/>
      <c r="F57" s="158">
        <f>SUM(F51:F55)</f>
        <v>0</v>
      </c>
      <c r="G57" s="175"/>
      <c r="H57" s="207"/>
      <c r="I57" s="379"/>
    </row>
    <row r="58" spans="1:9" s="24" customFormat="1" ht="11.25" thickBot="1">
      <c r="A58" s="382"/>
      <c r="B58" s="207"/>
      <c r="C58" s="207"/>
      <c r="D58" s="207"/>
      <c r="E58" s="207"/>
      <c r="F58" s="207"/>
      <c r="G58" s="207"/>
      <c r="H58" s="207"/>
      <c r="I58" s="379"/>
    </row>
    <row r="59" spans="1:9" s="24" customFormat="1" ht="10.5">
      <c r="A59" s="134"/>
      <c r="B59" s="135"/>
      <c r="C59" s="136" t="s">
        <v>8</v>
      </c>
      <c r="D59" s="136" t="s">
        <v>16</v>
      </c>
      <c r="E59" s="136" t="s">
        <v>5</v>
      </c>
      <c r="F59" s="137"/>
      <c r="G59" s="176"/>
      <c r="H59" s="172"/>
      <c r="I59" s="379"/>
    </row>
    <row r="60" spans="1:9" s="24" customFormat="1" ht="11.25" thickBot="1">
      <c r="A60" s="268" t="s">
        <v>56</v>
      </c>
      <c r="B60" s="269"/>
      <c r="C60" s="266" t="s">
        <v>18</v>
      </c>
      <c r="D60" s="266" t="s">
        <v>194</v>
      </c>
      <c r="E60" s="266" t="s">
        <v>8</v>
      </c>
      <c r="F60" s="139" t="s">
        <v>2</v>
      </c>
      <c r="G60" s="177"/>
      <c r="H60" s="173"/>
      <c r="I60" s="379"/>
    </row>
    <row r="61" spans="1:9" s="24" customFormat="1" ht="13.5" customHeight="1">
      <c r="A61" s="162" t="s">
        <v>317</v>
      </c>
      <c r="B61" s="178"/>
      <c r="C61" s="114" t="str">
        <f>INDEX(rate!$A$53:$D$95,MATCH(A61,rate!$A$53:$A$95,0),4)</f>
        <v>Hours</v>
      </c>
      <c r="D61" s="165">
        <v>0</v>
      </c>
      <c r="E61" s="114">
        <f>INDEX(rate!$A$53:$D$95,MATCH(A61,rate!$A$53:$A$95,0),2)</f>
        <v>371</v>
      </c>
      <c r="F61" s="167">
        <f>D61*E61</f>
        <v>0</v>
      </c>
      <c r="G61" s="179"/>
      <c r="H61" s="157"/>
      <c r="I61" s="379"/>
    </row>
    <row r="62" spans="1:9" s="24" customFormat="1" ht="10.5">
      <c r="A62" s="141" t="s">
        <v>337</v>
      </c>
      <c r="B62" s="180"/>
      <c r="C62" s="121" t="str">
        <f>INDEX(rate!$A$53:$D$95,MATCH(A62,rate!$A$53:$A$95,0),4)</f>
        <v>Hours</v>
      </c>
      <c r="D62" s="144">
        <v>0</v>
      </c>
      <c r="E62" s="121">
        <f>INDEX(rate!$A$53:$D$95,MATCH(A62,rate!$A$53:$A$95,0),2)</f>
        <v>123</v>
      </c>
      <c r="F62" s="169">
        <f>D62*E62</f>
        <v>0</v>
      </c>
      <c r="G62" s="179"/>
      <c r="H62" s="157"/>
      <c r="I62" s="379"/>
    </row>
    <row r="63" spans="1:9" s="24" customFormat="1" ht="10.5">
      <c r="A63" s="141" t="s">
        <v>334</v>
      </c>
      <c r="B63" s="180"/>
      <c r="C63" s="121" t="str">
        <f>INDEX(rate!$A$53:$D$95,MATCH(A63,rate!$A$53:$A$95,0),4)</f>
        <v>Hours</v>
      </c>
      <c r="D63" s="144">
        <v>0</v>
      </c>
      <c r="E63" s="121">
        <f>INDEX(rate!$A$53:$D$95,MATCH(A63,rate!$A$53:$A$95,0),2)</f>
        <v>17</v>
      </c>
      <c r="F63" s="169">
        <f>D63*E63</f>
        <v>0</v>
      </c>
      <c r="G63" s="179"/>
      <c r="H63" s="157"/>
      <c r="I63" s="379"/>
    </row>
    <row r="64" spans="1:9" s="24" customFormat="1" ht="10.5">
      <c r="A64" s="141" t="s">
        <v>321</v>
      </c>
      <c r="B64" s="180"/>
      <c r="C64" s="121" t="str">
        <f>INDEX(rate!$A$53:$D$95,MATCH(A64,rate!$A$53:$A$95,0),4)</f>
        <v>Hours</v>
      </c>
      <c r="D64" s="144">
        <v>0</v>
      </c>
      <c r="E64" s="121">
        <f>INDEX(rate!$A$53:$D$95,MATCH(A64,rate!$A$53:$A$95,0),2)</f>
        <v>25</v>
      </c>
      <c r="F64" s="169">
        <f>D64*E64</f>
        <v>0</v>
      </c>
      <c r="G64" s="179"/>
      <c r="H64" s="157"/>
      <c r="I64" s="379"/>
    </row>
    <row r="65" spans="1:9" s="24" customFormat="1" ht="11.25" thickBot="1">
      <c r="A65" s="149" t="s">
        <v>341</v>
      </c>
      <c r="B65" s="181"/>
      <c r="C65" s="124" t="str">
        <f>INDEX(rate!$A$53:$D$95,MATCH(A65,rate!$A$53:$A$95,0),4)</f>
        <v>Daily</v>
      </c>
      <c r="D65" s="152">
        <v>0</v>
      </c>
      <c r="E65" s="124">
        <f>INDEX(rate!$A$53:$D$95,MATCH(A65,rate!$A$53:$A$95,0),2)</f>
        <v>937</v>
      </c>
      <c r="F65" s="171">
        <f>D65*E65</f>
        <v>0</v>
      </c>
      <c r="G65" s="179"/>
      <c r="H65" s="157"/>
      <c r="I65" s="379"/>
    </row>
    <row r="66" spans="1:9" s="24" customFormat="1" ht="11.25" thickBot="1">
      <c r="A66" s="382"/>
      <c r="B66" s="207"/>
      <c r="C66" s="156"/>
      <c r="D66" s="207"/>
      <c r="E66" s="207"/>
      <c r="F66" s="207"/>
      <c r="G66" s="184"/>
      <c r="H66" s="207"/>
      <c r="I66" s="379"/>
    </row>
    <row r="67" spans="1:9" s="24" customFormat="1" ht="11.25" thickBot="1">
      <c r="A67" s="382"/>
      <c r="B67" s="207"/>
      <c r="C67" s="129" t="s">
        <v>20</v>
      </c>
      <c r="D67" s="130"/>
      <c r="E67" s="130"/>
      <c r="F67" s="158">
        <f>SUM(F61:F65)</f>
        <v>0</v>
      </c>
      <c r="G67" s="175"/>
      <c r="H67" s="207"/>
      <c r="I67" s="379"/>
    </row>
    <row r="68" spans="1:9" s="24" customFormat="1" ht="11.25" thickBot="1">
      <c r="A68" s="382"/>
      <c r="B68" s="207"/>
      <c r="C68" s="212"/>
      <c r="D68" s="212"/>
      <c r="E68" s="212"/>
      <c r="F68" s="175"/>
      <c r="G68" s="175"/>
      <c r="H68" s="207"/>
      <c r="I68" s="379"/>
    </row>
    <row r="69" spans="1:9" s="24" customFormat="1" ht="11.25" thickBot="1">
      <c r="A69" s="270" t="s">
        <v>223</v>
      </c>
      <c r="B69" s="194"/>
      <c r="C69" s="195" t="s">
        <v>224</v>
      </c>
      <c r="D69" s="196"/>
      <c r="E69" s="194"/>
      <c r="F69" s="222" t="s">
        <v>225</v>
      </c>
      <c r="G69" s="271" t="s">
        <v>226</v>
      </c>
      <c r="H69" s="207"/>
      <c r="I69" s="379"/>
    </row>
    <row r="70" spans="1:9" s="24" customFormat="1" ht="10.5">
      <c r="A70" s="198" t="s">
        <v>227</v>
      </c>
      <c r="B70" s="199"/>
      <c r="C70" s="200"/>
      <c r="D70" s="201"/>
      <c r="E70" s="199"/>
      <c r="F70" s="263"/>
      <c r="G70" s="202">
        <v>0</v>
      </c>
      <c r="H70" s="207"/>
      <c r="I70" s="379"/>
    </row>
    <row r="71" spans="1:9" s="24" customFormat="1" ht="10.5">
      <c r="A71" s="198" t="s">
        <v>227</v>
      </c>
      <c r="B71" s="199"/>
      <c r="C71" s="200"/>
      <c r="D71" s="201"/>
      <c r="E71" s="199"/>
      <c r="F71" s="255"/>
      <c r="G71" s="202">
        <v>0</v>
      </c>
      <c r="H71" s="207"/>
      <c r="I71" s="379"/>
    </row>
    <row r="72" spans="1:9" s="24" customFormat="1" ht="10.5">
      <c r="A72" s="198" t="s">
        <v>227</v>
      </c>
      <c r="B72" s="199"/>
      <c r="C72" s="200"/>
      <c r="D72" s="201"/>
      <c r="E72" s="199"/>
      <c r="F72" s="255"/>
      <c r="G72" s="202">
        <v>0</v>
      </c>
      <c r="H72" s="207"/>
      <c r="I72" s="379"/>
    </row>
    <row r="73" spans="1:9" s="24" customFormat="1" ht="11.25" thickBot="1">
      <c r="A73" s="382"/>
      <c r="B73" s="207"/>
      <c r="C73" s="116"/>
      <c r="D73" s="207"/>
      <c r="E73" s="207"/>
      <c r="F73" s="207"/>
      <c r="G73" s="160"/>
      <c r="H73" s="207"/>
      <c r="I73" s="379"/>
    </row>
    <row r="74" spans="1:9" s="24" customFormat="1" ht="11.25" thickBot="1">
      <c r="A74" s="382"/>
      <c r="B74" s="207"/>
      <c r="C74" s="129" t="s">
        <v>228</v>
      </c>
      <c r="D74" s="130"/>
      <c r="E74" s="130"/>
      <c r="F74" s="130"/>
      <c r="G74" s="158">
        <f>SUM(G70:G72)</f>
        <v>0</v>
      </c>
      <c r="H74" s="207"/>
      <c r="I74" s="379"/>
    </row>
    <row r="75" spans="1:9" s="24" customFormat="1" ht="11.25" thickBot="1">
      <c r="A75" s="382"/>
      <c r="B75" s="207"/>
      <c r="C75" s="207"/>
      <c r="D75" s="207"/>
      <c r="E75" s="207"/>
      <c r="F75" s="207"/>
      <c r="G75" s="207"/>
      <c r="H75" s="207"/>
      <c r="I75" s="379"/>
    </row>
    <row r="76" spans="1:9" s="24" customFormat="1" ht="10.5">
      <c r="A76" s="134"/>
      <c r="B76" s="135"/>
      <c r="C76" s="136" t="s">
        <v>8</v>
      </c>
      <c r="D76" s="136" t="s">
        <v>16</v>
      </c>
      <c r="E76" s="136" t="s">
        <v>5</v>
      </c>
      <c r="F76" s="136" t="s">
        <v>17</v>
      </c>
      <c r="G76" s="136" t="s">
        <v>16</v>
      </c>
      <c r="H76" s="182"/>
      <c r="I76" s="379"/>
    </row>
    <row r="77" spans="1:9" s="24" customFormat="1" ht="11.25" thickBot="1">
      <c r="A77" s="268" t="s">
        <v>57</v>
      </c>
      <c r="B77" s="269" t="s">
        <v>92</v>
      </c>
      <c r="C77" s="266" t="s">
        <v>18</v>
      </c>
      <c r="D77" s="266" t="s">
        <v>195</v>
      </c>
      <c r="E77" s="266" t="s">
        <v>8</v>
      </c>
      <c r="F77" s="266" t="s">
        <v>19</v>
      </c>
      <c r="G77" s="183" t="s">
        <v>172</v>
      </c>
      <c r="H77" s="139" t="s">
        <v>2</v>
      </c>
      <c r="I77" s="379"/>
    </row>
    <row r="78" spans="1:9" s="24" customFormat="1" ht="10.5">
      <c r="A78" s="162" t="s">
        <v>268</v>
      </c>
      <c r="B78" s="454"/>
      <c r="C78" s="455" t="str">
        <f>INDEX(rate!$A$98:$D$129,MATCH(A78,rate!$A$98:$A$129,0),4)</f>
        <v>DAYS</v>
      </c>
      <c r="D78" s="456">
        <v>0</v>
      </c>
      <c r="E78" s="114"/>
      <c r="F78" s="455">
        <f>INDEX(rate!$A$98:$D$129,MATCH(A78,rate!$A$98:$A$129,0),3)</f>
        <v>7.73</v>
      </c>
      <c r="G78" s="457"/>
      <c r="H78" s="167">
        <f>D78*F78</f>
        <v>0</v>
      </c>
      <c r="I78" s="379"/>
    </row>
    <row r="79" spans="1:9" s="24" customFormat="1" ht="10.5">
      <c r="A79" s="141" t="s">
        <v>267</v>
      </c>
      <c r="B79" s="188"/>
      <c r="C79" s="185" t="str">
        <f>INDEX(rate!$A$98:$D$129,MATCH(A79,rate!$A$98:$A$129,0),4)</f>
        <v>MILES</v>
      </c>
      <c r="D79" s="189"/>
      <c r="E79" s="283">
        <f>INDEX(rate!$A$98:$D$129,MATCH(A79,rate!$A$98:$A$129,0),2)</f>
        <v>0.32</v>
      </c>
      <c r="F79" s="121"/>
      <c r="G79" s="144">
        <v>0</v>
      </c>
      <c r="H79" s="169">
        <f>E79*G79</f>
        <v>0</v>
      </c>
      <c r="I79" s="379"/>
    </row>
    <row r="80" spans="1:9" s="24" customFormat="1" ht="10.5">
      <c r="A80" s="141" t="s">
        <v>268</v>
      </c>
      <c r="B80" s="188"/>
      <c r="C80" s="185" t="str">
        <f>INDEX(rate!$A$98:$D$129,MATCH(A80,rate!$A$98:$A$129,0),4)</f>
        <v>DAYS</v>
      </c>
      <c r="D80" s="186">
        <v>0</v>
      </c>
      <c r="E80" s="284"/>
      <c r="F80" s="185">
        <f>INDEX(rate!$A$98:$D$129,MATCH(A80,rate!$A$98:$A$129,0),3)</f>
        <v>7.73</v>
      </c>
      <c r="G80" s="187"/>
      <c r="H80" s="169">
        <f>D80*F80</f>
        <v>0</v>
      </c>
      <c r="I80" s="379"/>
    </row>
    <row r="81" spans="1:9" s="24" customFormat="1" ht="10.5">
      <c r="A81" s="141" t="s">
        <v>267</v>
      </c>
      <c r="B81" s="188"/>
      <c r="C81" s="185" t="str">
        <f>INDEX(rate!$A$98:$D$129,MATCH(A81,rate!$A$98:$A$129,0),4)</f>
        <v>MILES</v>
      </c>
      <c r="D81" s="189"/>
      <c r="E81" s="283">
        <f>INDEX(rate!$A$98:$D$129,MATCH(A81,rate!$A$98:$A$129,0),2)</f>
        <v>0.32</v>
      </c>
      <c r="F81" s="121"/>
      <c r="G81" s="144">
        <v>0</v>
      </c>
      <c r="H81" s="169">
        <f>E81*G81</f>
        <v>0</v>
      </c>
      <c r="I81" s="379"/>
    </row>
    <row r="82" spans="1:9" s="24" customFormat="1" ht="10.5">
      <c r="A82" s="141" t="s">
        <v>268</v>
      </c>
      <c r="B82" s="188"/>
      <c r="C82" s="185" t="str">
        <f>INDEX(rate!$A$98:$D$129,MATCH(A82,rate!$A$98:$A$129,0),4)</f>
        <v>DAYS</v>
      </c>
      <c r="D82" s="186">
        <v>0</v>
      </c>
      <c r="E82" s="284"/>
      <c r="F82" s="185">
        <f>INDEX(rate!$A$98:$D$129,MATCH(A82,rate!$A$98:$A$129,0),3)</f>
        <v>7.73</v>
      </c>
      <c r="G82" s="187"/>
      <c r="H82" s="169">
        <f>D82*F82</f>
        <v>0</v>
      </c>
      <c r="I82" s="379"/>
    </row>
    <row r="83" spans="1:9" s="24" customFormat="1" ht="11.25" thickBot="1">
      <c r="A83" s="149" t="s">
        <v>267</v>
      </c>
      <c r="B83" s="190"/>
      <c r="C83" s="458" t="str">
        <f>INDEX(rate!$A$98:$D$129,MATCH(A83,rate!$A$98:$A$129,0),4)</f>
        <v>MILES</v>
      </c>
      <c r="D83" s="191"/>
      <c r="E83" s="285">
        <f>INDEX(rate!$A$98:$D$129,MATCH(A83,rate!$A$98:$A$129,0),2)</f>
        <v>0.32</v>
      </c>
      <c r="F83" s="124"/>
      <c r="G83" s="152">
        <v>0</v>
      </c>
      <c r="H83" s="171">
        <f>E83*G83</f>
        <v>0</v>
      </c>
      <c r="I83" s="379"/>
    </row>
    <row r="84" spans="1:9" s="24" customFormat="1" ht="11.25" thickBot="1">
      <c r="A84" s="382"/>
      <c r="B84" s="207"/>
      <c r="C84" s="192"/>
      <c r="D84" s="207"/>
      <c r="E84" s="207"/>
      <c r="F84" s="207"/>
      <c r="G84" s="184"/>
      <c r="H84" s="207"/>
      <c r="I84" s="379"/>
    </row>
    <row r="85" spans="1:9" s="24" customFormat="1" ht="11.25" thickBot="1">
      <c r="A85" s="382"/>
      <c r="B85" s="207"/>
      <c r="C85" s="129" t="s">
        <v>58</v>
      </c>
      <c r="D85" s="130"/>
      <c r="E85" s="130"/>
      <c r="F85" s="130"/>
      <c r="G85" s="193"/>
      <c r="H85" s="158">
        <f>SUM(H78:H83)</f>
        <v>0</v>
      </c>
      <c r="I85" s="379"/>
    </row>
    <row r="86" spans="1:9" s="24" customFormat="1" ht="11.25" thickBot="1">
      <c r="A86" s="382"/>
      <c r="B86" s="207"/>
      <c r="C86" s="207"/>
      <c r="D86" s="207"/>
      <c r="E86" s="207"/>
      <c r="F86" s="207"/>
      <c r="G86" s="207"/>
      <c r="H86" s="207"/>
      <c r="I86" s="379"/>
    </row>
    <row r="87" spans="1:9" s="24" customFormat="1" ht="11.25" thickBot="1">
      <c r="A87" s="270" t="s">
        <v>196</v>
      </c>
      <c r="B87" s="194"/>
      <c r="C87" s="194"/>
      <c r="D87" s="195" t="s">
        <v>21</v>
      </c>
      <c r="E87" s="196"/>
      <c r="F87" s="194"/>
      <c r="G87" s="197" t="s">
        <v>22</v>
      </c>
      <c r="H87" s="207"/>
      <c r="I87" s="379"/>
    </row>
    <row r="88" spans="1:9" s="24" customFormat="1" ht="10.5">
      <c r="A88" s="198"/>
      <c r="B88" s="199"/>
      <c r="C88" s="199"/>
      <c r="D88" s="200"/>
      <c r="E88" s="201"/>
      <c r="F88" s="199"/>
      <c r="G88" s="202">
        <v>0</v>
      </c>
      <c r="H88" s="207"/>
      <c r="I88" s="379"/>
    </row>
    <row r="89" spans="1:9" s="24" customFormat="1" ht="10.5">
      <c r="A89" s="198"/>
      <c r="B89" s="199"/>
      <c r="C89" s="199"/>
      <c r="D89" s="200"/>
      <c r="E89" s="201"/>
      <c r="F89" s="199"/>
      <c r="G89" s="202"/>
      <c r="H89" s="207"/>
      <c r="I89" s="379"/>
    </row>
    <row r="90" spans="1:9" s="24" customFormat="1" ht="10.5">
      <c r="A90" s="198"/>
      <c r="B90" s="199"/>
      <c r="C90" s="199"/>
      <c r="D90" s="200"/>
      <c r="E90" s="201"/>
      <c r="F90" s="199"/>
      <c r="G90" s="202"/>
      <c r="H90" s="207"/>
      <c r="I90" s="379"/>
    </row>
    <row r="91" spans="1:9" s="24" customFormat="1" ht="10.5">
      <c r="A91" s="198"/>
      <c r="B91" s="199"/>
      <c r="C91" s="199"/>
      <c r="D91" s="200"/>
      <c r="E91" s="201"/>
      <c r="F91" s="199"/>
      <c r="G91" s="202"/>
      <c r="H91" s="207"/>
      <c r="I91" s="379"/>
    </row>
    <row r="92" spans="1:9" s="24" customFormat="1" ht="10.5">
      <c r="A92" s="198"/>
      <c r="B92" s="199"/>
      <c r="C92" s="199"/>
      <c r="D92" s="200"/>
      <c r="E92" s="201"/>
      <c r="F92" s="199"/>
      <c r="G92" s="202"/>
      <c r="H92" s="207"/>
      <c r="I92" s="379"/>
    </row>
    <row r="93" spans="1:9" s="24" customFormat="1" ht="10.5">
      <c r="A93" s="198"/>
      <c r="B93" s="199"/>
      <c r="C93" s="199"/>
      <c r="D93" s="200"/>
      <c r="E93" s="201"/>
      <c r="F93" s="199"/>
      <c r="G93" s="202"/>
      <c r="H93" s="207"/>
      <c r="I93" s="379"/>
    </row>
    <row r="94" spans="1:9" s="24" customFormat="1" ht="11.25" thickBot="1">
      <c r="A94" s="382"/>
      <c r="B94" s="207"/>
      <c r="C94" s="207"/>
      <c r="D94" s="207"/>
      <c r="E94" s="207"/>
      <c r="F94" s="207"/>
      <c r="G94" s="160"/>
      <c r="H94" s="207"/>
      <c r="I94" s="379"/>
    </row>
    <row r="95" spans="1:9" s="24" customFormat="1" ht="11.25" thickBot="1">
      <c r="A95" s="382"/>
      <c r="B95" s="207"/>
      <c r="C95" s="129" t="s">
        <v>116</v>
      </c>
      <c r="D95" s="130"/>
      <c r="E95" s="130"/>
      <c r="F95" s="130"/>
      <c r="G95" s="208">
        <f>SUM(G88:G93)</f>
        <v>0</v>
      </c>
      <c r="H95" s="207"/>
      <c r="I95" s="379"/>
    </row>
    <row r="96" spans="1:9" s="24" customFormat="1" ht="11.25" thickBot="1">
      <c r="A96" s="382"/>
      <c r="B96" s="207"/>
      <c r="C96" s="159"/>
      <c r="D96" s="159"/>
      <c r="E96" s="159"/>
      <c r="F96" s="159"/>
      <c r="G96" s="209"/>
      <c r="H96" s="207"/>
      <c r="I96" s="379"/>
    </row>
    <row r="97" spans="1:9" s="24" customFormat="1" ht="11.25" thickBot="1">
      <c r="A97" s="270" t="s">
        <v>115</v>
      </c>
      <c r="B97" s="194"/>
      <c r="C97" s="195" t="s">
        <v>23</v>
      </c>
      <c r="D97" s="196"/>
      <c r="E97" s="194"/>
      <c r="F97" s="194" t="s">
        <v>24</v>
      </c>
      <c r="G97" s="271" t="s">
        <v>25</v>
      </c>
      <c r="H97" s="207"/>
      <c r="I97" s="379"/>
    </row>
    <row r="98" spans="1:9" s="24" customFormat="1" ht="10.5">
      <c r="A98" s="198"/>
      <c r="B98" s="199"/>
      <c r="C98" s="200"/>
      <c r="D98" s="201"/>
      <c r="E98" s="199"/>
      <c r="F98" s="210"/>
      <c r="G98" s="202">
        <v>0</v>
      </c>
      <c r="H98" s="207"/>
      <c r="I98" s="379"/>
    </row>
    <row r="99" spans="1:9" s="24" customFormat="1" ht="10.5">
      <c r="A99" s="198"/>
      <c r="B99" s="199"/>
      <c r="C99" s="200"/>
      <c r="D99" s="201"/>
      <c r="E99" s="199"/>
      <c r="F99" s="210"/>
      <c r="G99" s="202"/>
      <c r="H99" s="207"/>
      <c r="I99" s="379"/>
    </row>
    <row r="100" spans="1:9" s="24" customFormat="1" ht="10.5">
      <c r="A100" s="198"/>
      <c r="B100" s="199"/>
      <c r="C100" s="200"/>
      <c r="D100" s="201"/>
      <c r="E100" s="199"/>
      <c r="F100" s="210"/>
      <c r="G100" s="202"/>
      <c r="H100" s="207"/>
      <c r="I100" s="379"/>
    </row>
    <row r="101" spans="1:9" s="24" customFormat="1" ht="10.5">
      <c r="A101" s="198"/>
      <c r="B101" s="199"/>
      <c r="C101" s="200"/>
      <c r="D101" s="201"/>
      <c r="E101" s="199"/>
      <c r="F101" s="210"/>
      <c r="G101" s="202"/>
      <c r="H101" s="207"/>
      <c r="I101" s="379"/>
    </row>
    <row r="102" spans="1:9" s="24" customFormat="1" ht="10.5">
      <c r="A102" s="198"/>
      <c r="B102" s="199"/>
      <c r="C102" s="200"/>
      <c r="D102" s="201"/>
      <c r="E102" s="199"/>
      <c r="F102" s="210"/>
      <c r="G102" s="202"/>
      <c r="H102" s="207"/>
      <c r="I102" s="379"/>
    </row>
    <row r="103" spans="1:9" s="24" customFormat="1" ht="10.5">
      <c r="A103" s="198"/>
      <c r="B103" s="199"/>
      <c r="C103" s="200"/>
      <c r="D103" s="201"/>
      <c r="E103" s="199"/>
      <c r="F103" s="210"/>
      <c r="G103" s="202"/>
      <c r="H103" s="207"/>
      <c r="I103" s="379"/>
    </row>
    <row r="104" spans="1:9" s="24" customFormat="1" ht="10.5">
      <c r="A104" s="198"/>
      <c r="B104" s="199"/>
      <c r="C104" s="200"/>
      <c r="D104" s="201"/>
      <c r="E104" s="199"/>
      <c r="F104" s="210"/>
      <c r="G104" s="202"/>
      <c r="H104" s="207"/>
      <c r="I104" s="379"/>
    </row>
    <row r="105" spans="1:9" s="24" customFormat="1" ht="10.5">
      <c r="A105" s="198"/>
      <c r="B105" s="199"/>
      <c r="C105" s="200"/>
      <c r="D105" s="201"/>
      <c r="E105" s="199"/>
      <c r="F105" s="210"/>
      <c r="G105" s="202"/>
      <c r="H105" s="207"/>
      <c r="I105" s="379"/>
    </row>
    <row r="106" spans="1:9" s="24" customFormat="1" ht="10.5">
      <c r="A106" s="117"/>
      <c r="B106" s="199"/>
      <c r="C106" s="200"/>
      <c r="D106" s="201"/>
      <c r="E106" s="199"/>
      <c r="F106" s="210"/>
      <c r="G106" s="202"/>
      <c r="H106" s="207"/>
      <c r="I106" s="379"/>
    </row>
    <row r="107" spans="1:9" s="24" customFormat="1" ht="10.5">
      <c r="A107" s="198"/>
      <c r="B107" s="199"/>
      <c r="C107" s="200"/>
      <c r="D107" s="201"/>
      <c r="E107" s="199"/>
      <c r="F107" s="210"/>
      <c r="G107" s="202"/>
      <c r="H107" s="207"/>
      <c r="I107" s="379"/>
    </row>
    <row r="108" spans="1:9" s="24" customFormat="1" ht="10.5">
      <c r="A108" s="198"/>
      <c r="B108" s="199"/>
      <c r="C108" s="200"/>
      <c r="D108" s="201"/>
      <c r="E108" s="199"/>
      <c r="F108" s="210"/>
      <c r="G108" s="202"/>
      <c r="H108" s="207"/>
      <c r="I108" s="379"/>
    </row>
    <row r="109" spans="1:9" s="24" customFormat="1" ht="10.5">
      <c r="A109" s="198"/>
      <c r="B109" s="199"/>
      <c r="C109" s="200"/>
      <c r="D109" s="201"/>
      <c r="E109" s="199"/>
      <c r="F109" s="210"/>
      <c r="G109" s="202"/>
      <c r="H109" s="207"/>
      <c r="I109" s="379"/>
    </row>
    <row r="110" spans="1:9" s="24" customFormat="1" ht="11.25" thickBot="1">
      <c r="A110" s="149"/>
      <c r="B110" s="203"/>
      <c r="C110" s="204"/>
      <c r="D110" s="205"/>
      <c r="E110" s="203"/>
      <c r="F110" s="211"/>
      <c r="G110" s="206"/>
      <c r="H110" s="207"/>
      <c r="I110" s="379"/>
    </row>
    <row r="111" spans="1:9" s="24" customFormat="1" ht="11.25" thickBot="1">
      <c r="A111" s="382"/>
      <c r="B111" s="207"/>
      <c r="C111" s="116"/>
      <c r="D111" s="207"/>
      <c r="E111" s="207"/>
      <c r="F111" s="207"/>
      <c r="G111" s="160"/>
      <c r="H111" s="207"/>
      <c r="I111" s="379"/>
    </row>
    <row r="112" spans="1:9" s="24" customFormat="1" ht="11.25" thickBot="1">
      <c r="A112" s="382"/>
      <c r="B112" s="207"/>
      <c r="C112" s="129" t="s">
        <v>117</v>
      </c>
      <c r="D112" s="130"/>
      <c r="E112" s="130"/>
      <c r="F112" s="130"/>
      <c r="G112" s="158">
        <f>SUM(G98:G110)</f>
        <v>0</v>
      </c>
      <c r="H112" s="207"/>
      <c r="I112" s="379"/>
    </row>
    <row r="113" spans="1:9" s="24" customFormat="1" ht="11.25" thickBot="1">
      <c r="A113" s="382"/>
      <c r="B113" s="207"/>
      <c r="C113" s="212"/>
      <c r="D113" s="212"/>
      <c r="E113" s="212"/>
      <c r="F113" s="212"/>
      <c r="G113" s="175"/>
      <c r="H113" s="207"/>
      <c r="I113" s="379"/>
    </row>
    <row r="114" spans="1:9" s="24" customFormat="1" ht="11.25" thickBot="1">
      <c r="A114" s="270" t="s">
        <v>197</v>
      </c>
      <c r="B114" s="194"/>
      <c r="C114" s="195" t="s">
        <v>198</v>
      </c>
      <c r="D114" s="213"/>
      <c r="E114" s="194"/>
      <c r="F114" s="194" t="s">
        <v>24</v>
      </c>
      <c r="G114" s="214" t="s">
        <v>22</v>
      </c>
      <c r="H114" s="207"/>
      <c r="I114" s="379"/>
    </row>
    <row r="115" spans="1:9" s="24" customFormat="1" ht="10.5">
      <c r="A115" s="198"/>
      <c r="B115" s="199"/>
      <c r="C115" s="215"/>
      <c r="D115" s="201"/>
      <c r="E115" s="216"/>
      <c r="F115" s="217"/>
      <c r="G115" s="202">
        <v>0</v>
      </c>
      <c r="H115" s="207"/>
      <c r="I115" s="379"/>
    </row>
    <row r="116" spans="1:9" s="24" customFormat="1" ht="10.5">
      <c r="A116" s="198"/>
      <c r="B116" s="199"/>
      <c r="C116" s="215"/>
      <c r="D116" s="201"/>
      <c r="E116" s="216"/>
      <c r="F116" s="217"/>
      <c r="G116" s="202"/>
      <c r="H116" s="207"/>
      <c r="I116" s="379"/>
    </row>
    <row r="117" spans="1:9" s="24" customFormat="1" ht="10.5">
      <c r="A117" s="198"/>
      <c r="B117" s="199"/>
      <c r="C117" s="215"/>
      <c r="D117" s="201"/>
      <c r="E117" s="216"/>
      <c r="F117" s="217"/>
      <c r="G117" s="202"/>
      <c r="H117" s="207"/>
      <c r="I117" s="379"/>
    </row>
    <row r="118" spans="1:9" s="24" customFormat="1" ht="10.5">
      <c r="A118" s="198"/>
      <c r="B118" s="199"/>
      <c r="C118" s="215"/>
      <c r="D118" s="201"/>
      <c r="E118" s="216"/>
      <c r="F118" s="217"/>
      <c r="G118" s="202"/>
      <c r="H118" s="207"/>
      <c r="I118" s="379"/>
    </row>
    <row r="119" spans="1:9" s="24" customFormat="1" ht="11.25" thickBot="1">
      <c r="A119" s="149"/>
      <c r="B119" s="203"/>
      <c r="C119" s="218"/>
      <c r="D119" s="205"/>
      <c r="E119" s="219"/>
      <c r="F119" s="220"/>
      <c r="G119" s="206"/>
      <c r="H119" s="207"/>
      <c r="I119" s="379"/>
    </row>
    <row r="120" spans="1:9" s="24" customFormat="1" ht="11.25" thickBot="1">
      <c r="A120" s="382"/>
      <c r="B120" s="207"/>
      <c r="C120" s="207"/>
      <c r="D120" s="207"/>
      <c r="E120" s="207"/>
      <c r="F120" s="207"/>
      <c r="G120" s="160"/>
      <c r="H120" s="207"/>
      <c r="I120" s="379"/>
    </row>
    <row r="121" spans="1:9" s="24" customFormat="1" ht="11.25" thickBot="1">
      <c r="A121" s="382"/>
      <c r="B121" s="207"/>
      <c r="C121" s="129" t="s">
        <v>199</v>
      </c>
      <c r="D121" s="130"/>
      <c r="E121" s="130"/>
      <c r="F121" s="130"/>
      <c r="G121" s="208">
        <f>SUM(G115:G119)</f>
        <v>0</v>
      </c>
      <c r="H121" s="207"/>
      <c r="I121" s="379"/>
    </row>
    <row r="122" spans="1:9" s="24" customFormat="1" ht="11.25" thickBot="1">
      <c r="A122" s="382"/>
      <c r="B122" s="207"/>
      <c r="C122" s="159"/>
      <c r="D122" s="159"/>
      <c r="E122" s="159"/>
      <c r="F122" s="159"/>
      <c r="G122" s="160"/>
      <c r="H122" s="207"/>
      <c r="I122" s="379"/>
    </row>
    <row r="123" spans="1:9" s="24" customFormat="1" ht="21.75" customHeight="1" thickBot="1">
      <c r="A123" s="270" t="s">
        <v>200</v>
      </c>
      <c r="B123" s="194"/>
      <c r="C123" s="221"/>
      <c r="D123" s="194"/>
      <c r="E123" s="194"/>
      <c r="F123" s="222" t="s">
        <v>21</v>
      </c>
      <c r="G123" s="214" t="s">
        <v>22</v>
      </c>
      <c r="H123" s="207"/>
      <c r="I123" s="379"/>
    </row>
    <row r="124" spans="1:9" s="24" customFormat="1" ht="10.5">
      <c r="A124" s="198"/>
      <c r="B124" s="217"/>
      <c r="C124" s="199"/>
      <c r="D124" s="223"/>
      <c r="E124" s="216"/>
      <c r="F124" s="224"/>
      <c r="G124" s="202">
        <v>0</v>
      </c>
      <c r="H124" s="207"/>
      <c r="I124" s="379"/>
    </row>
    <row r="125" spans="1:9" s="24" customFormat="1" ht="10.5">
      <c r="A125" s="198"/>
      <c r="B125" s="217"/>
      <c r="C125" s="199"/>
      <c r="D125" s="223"/>
      <c r="E125" s="216"/>
      <c r="F125" s="224"/>
      <c r="G125" s="202"/>
      <c r="H125" s="207"/>
      <c r="I125" s="379"/>
    </row>
    <row r="126" spans="1:9" s="24" customFormat="1" ht="10.5">
      <c r="A126" s="198"/>
      <c r="B126" s="217"/>
      <c r="C126" s="199"/>
      <c r="D126" s="223"/>
      <c r="E126" s="216"/>
      <c r="F126" s="224"/>
      <c r="G126" s="202"/>
      <c r="H126" s="207"/>
      <c r="I126" s="379"/>
    </row>
    <row r="127" spans="1:9" s="24" customFormat="1" ht="10.5">
      <c r="A127" s="198"/>
      <c r="B127" s="217"/>
      <c r="C127" s="199"/>
      <c r="D127" s="223"/>
      <c r="E127" s="216"/>
      <c r="F127" s="224"/>
      <c r="G127" s="202"/>
      <c r="H127" s="207"/>
      <c r="I127" s="379"/>
    </row>
    <row r="128" spans="1:9" s="24" customFormat="1" ht="11.25" thickBot="1">
      <c r="A128" s="149"/>
      <c r="B128" s="220"/>
      <c r="C128" s="203"/>
      <c r="D128" s="225"/>
      <c r="E128" s="219"/>
      <c r="F128" s="226"/>
      <c r="G128" s="206"/>
      <c r="H128" s="207"/>
      <c r="I128" s="379"/>
    </row>
    <row r="129" spans="1:9" s="24" customFormat="1" ht="11.25" thickBot="1">
      <c r="A129" s="382"/>
      <c r="B129" s="207"/>
      <c r="C129" s="207"/>
      <c r="D129" s="207"/>
      <c r="E129" s="207"/>
      <c r="F129" s="207"/>
      <c r="G129" s="160"/>
      <c r="H129" s="207"/>
      <c r="I129" s="379"/>
    </row>
    <row r="130" spans="1:9" s="24" customFormat="1" ht="11.25" thickBot="1">
      <c r="A130" s="382"/>
      <c r="B130" s="207"/>
      <c r="C130" s="129" t="s">
        <v>201</v>
      </c>
      <c r="D130" s="130"/>
      <c r="E130" s="130"/>
      <c r="F130" s="130"/>
      <c r="G130" s="208">
        <f>SUM(G124:G128)</f>
        <v>0</v>
      </c>
      <c r="H130" s="207"/>
      <c r="I130" s="379"/>
    </row>
    <row r="131" spans="1:9" s="24" customFormat="1" ht="11.25" thickBot="1">
      <c r="A131" s="382"/>
      <c r="B131" s="207"/>
      <c r="C131" s="212"/>
      <c r="D131" s="212"/>
      <c r="E131" s="212"/>
      <c r="F131" s="212"/>
      <c r="G131" s="227"/>
      <c r="H131" s="207"/>
      <c r="I131" s="379"/>
    </row>
    <row r="132" spans="1:9" s="24" customFormat="1" ht="21.75" customHeight="1" thickBot="1">
      <c r="A132" s="270" t="s">
        <v>221</v>
      </c>
      <c r="B132" s="194"/>
      <c r="C132" s="221"/>
      <c r="D132" s="195" t="s">
        <v>21</v>
      </c>
      <c r="E132" s="196"/>
      <c r="F132" s="228"/>
      <c r="G132" s="214" t="s">
        <v>22</v>
      </c>
      <c r="H132" s="207"/>
      <c r="I132" s="379"/>
    </row>
    <row r="133" spans="1:9" s="24" customFormat="1" ht="10.5">
      <c r="A133" s="198"/>
      <c r="B133" s="217"/>
      <c r="C133" s="199"/>
      <c r="D133" s="215"/>
      <c r="E133" s="229"/>
      <c r="F133" s="230"/>
      <c r="G133" s="202">
        <v>0</v>
      </c>
      <c r="H133" s="207"/>
      <c r="I133" s="379"/>
    </row>
    <row r="134" spans="1:9" s="24" customFormat="1" ht="10.5">
      <c r="A134" s="198"/>
      <c r="B134" s="217"/>
      <c r="C134" s="199"/>
      <c r="D134" s="215"/>
      <c r="E134" s="229"/>
      <c r="F134" s="231"/>
      <c r="G134" s="202"/>
      <c r="H134" s="207"/>
      <c r="I134" s="379"/>
    </row>
    <row r="135" spans="1:9" s="24" customFormat="1" ht="10.5">
      <c r="A135" s="198"/>
      <c r="B135" s="217"/>
      <c r="C135" s="199"/>
      <c r="D135" s="215"/>
      <c r="E135" s="229"/>
      <c r="F135" s="231"/>
      <c r="G135" s="202"/>
      <c r="H135" s="207"/>
      <c r="I135" s="379"/>
    </row>
    <row r="136" spans="1:9" s="24" customFormat="1" ht="10.5">
      <c r="A136" s="198"/>
      <c r="B136" s="217"/>
      <c r="C136" s="199"/>
      <c r="D136" s="215"/>
      <c r="E136" s="229"/>
      <c r="F136" s="231"/>
      <c r="G136" s="202"/>
      <c r="H136" s="207"/>
      <c r="I136" s="379"/>
    </row>
    <row r="137" spans="1:9" s="24" customFormat="1" ht="11.25" thickBot="1">
      <c r="A137" s="149"/>
      <c r="B137" s="220"/>
      <c r="C137" s="203"/>
      <c r="D137" s="218"/>
      <c r="E137" s="232"/>
      <c r="F137" s="233"/>
      <c r="G137" s="206"/>
      <c r="H137" s="207"/>
      <c r="I137" s="379"/>
    </row>
    <row r="138" spans="1:9" s="24" customFormat="1" ht="11.25" thickBot="1">
      <c r="A138" s="382"/>
      <c r="B138" s="207"/>
      <c r="C138" s="207"/>
      <c r="D138" s="207"/>
      <c r="E138" s="207"/>
      <c r="F138" s="207"/>
      <c r="G138" s="160"/>
      <c r="H138" s="207"/>
      <c r="I138" s="379"/>
    </row>
    <row r="139" spans="1:9" s="24" customFormat="1" ht="11.25" thickBot="1">
      <c r="A139" s="382"/>
      <c r="B139" s="207"/>
      <c r="C139" s="129" t="s">
        <v>202</v>
      </c>
      <c r="D139" s="130"/>
      <c r="E139" s="130"/>
      <c r="F139" s="130"/>
      <c r="G139" s="208">
        <f>SUM(G133:G137)</f>
        <v>0</v>
      </c>
      <c r="H139" s="207"/>
      <c r="I139" s="379"/>
    </row>
    <row r="140" spans="1:9" s="24" customFormat="1" ht="11.25" thickBot="1">
      <c r="A140" s="382"/>
      <c r="B140" s="207"/>
      <c r="C140" s="159"/>
      <c r="D140" s="159"/>
      <c r="E140" s="159"/>
      <c r="F140" s="159"/>
      <c r="G140" s="209"/>
      <c r="H140" s="207"/>
      <c r="I140" s="379"/>
    </row>
    <row r="141" spans="1:9" s="24" customFormat="1" ht="11.25" thickBot="1">
      <c r="A141" s="270" t="s">
        <v>203</v>
      </c>
      <c r="B141" s="194"/>
      <c r="C141" s="221"/>
      <c r="D141" s="195" t="s">
        <v>21</v>
      </c>
      <c r="E141" s="221"/>
      <c r="F141" s="221"/>
      <c r="G141" s="234" t="s">
        <v>22</v>
      </c>
      <c r="H141" s="207"/>
      <c r="I141" s="379"/>
    </row>
    <row r="142" spans="1:9" s="24" customFormat="1" ht="10.5">
      <c r="A142" s="198"/>
      <c r="B142" s="199"/>
      <c r="C142" s="199"/>
      <c r="D142" s="200"/>
      <c r="E142" s="201"/>
      <c r="F142" s="199"/>
      <c r="G142" s="202">
        <v>0</v>
      </c>
      <c r="H142" s="207"/>
      <c r="I142" s="379"/>
    </row>
    <row r="143" spans="1:9" s="24" customFormat="1" ht="10.5">
      <c r="A143" s="198"/>
      <c r="B143" s="199"/>
      <c r="C143" s="199"/>
      <c r="D143" s="200"/>
      <c r="E143" s="201"/>
      <c r="F143" s="199"/>
      <c r="G143" s="202"/>
      <c r="H143" s="207"/>
      <c r="I143" s="379"/>
    </row>
    <row r="144" spans="1:9" s="24" customFormat="1" ht="11.25" thickBot="1">
      <c r="A144" s="149"/>
      <c r="B144" s="203"/>
      <c r="C144" s="203"/>
      <c r="D144" s="204"/>
      <c r="E144" s="205"/>
      <c r="F144" s="203"/>
      <c r="G144" s="206"/>
      <c r="H144" s="207"/>
      <c r="I144" s="379"/>
    </row>
    <row r="145" spans="1:9" s="24" customFormat="1" ht="11.25" thickBot="1">
      <c r="A145" s="382"/>
      <c r="B145" s="207"/>
      <c r="C145" s="235"/>
      <c r="D145" s="235"/>
      <c r="E145" s="235"/>
      <c r="F145" s="235"/>
      <c r="G145" s="236"/>
      <c r="H145" s="207"/>
      <c r="I145" s="379"/>
    </row>
    <row r="146" spans="1:9" s="24" customFormat="1" ht="11.25" thickBot="1">
      <c r="A146" s="382"/>
      <c r="B146" s="207"/>
      <c r="C146" s="129" t="s">
        <v>204</v>
      </c>
      <c r="D146" s="130"/>
      <c r="E146" s="130"/>
      <c r="F146" s="130"/>
      <c r="G146" s="208">
        <f>SUM(G142:G144)</f>
        <v>0</v>
      </c>
      <c r="H146" s="207"/>
      <c r="I146" s="379"/>
    </row>
    <row r="147" spans="1:9" ht="13.5" thickBot="1">
      <c r="A147" s="374"/>
      <c r="B147" s="383"/>
      <c r="C147" s="371"/>
      <c r="D147" s="371"/>
      <c r="E147" s="384"/>
      <c r="F147" s="371"/>
      <c r="G147" s="384"/>
      <c r="H147" s="371"/>
      <c r="I147" s="372"/>
    </row>
    <row r="148" spans="1:9" s="24" customFormat="1" ht="11.25" thickBot="1">
      <c r="A148" s="270" t="s">
        <v>205</v>
      </c>
      <c r="B148" s="194"/>
      <c r="C148" s="221"/>
      <c r="D148" s="195" t="s">
        <v>21</v>
      </c>
      <c r="E148" s="221"/>
      <c r="F148" s="221"/>
      <c r="G148" s="234" t="s">
        <v>22</v>
      </c>
      <c r="H148" s="207"/>
      <c r="I148" s="379"/>
    </row>
    <row r="149" spans="1:9" s="24" customFormat="1" ht="10.5">
      <c r="A149" s="198"/>
      <c r="B149" s="199"/>
      <c r="C149" s="199"/>
      <c r="D149" s="200"/>
      <c r="E149" s="201"/>
      <c r="F149" s="199"/>
      <c r="G149" s="202">
        <v>0</v>
      </c>
      <c r="H149" s="207"/>
      <c r="I149" s="379"/>
    </row>
    <row r="150" spans="1:9" s="24" customFormat="1" ht="10.5">
      <c r="A150" s="198"/>
      <c r="B150" s="199"/>
      <c r="C150" s="199"/>
      <c r="D150" s="200"/>
      <c r="E150" s="201"/>
      <c r="F150" s="199"/>
      <c r="G150" s="202"/>
      <c r="H150" s="207"/>
      <c r="I150" s="379"/>
    </row>
    <row r="151" spans="1:9" s="24" customFormat="1" ht="11.25" thickBot="1">
      <c r="A151" s="149"/>
      <c r="B151" s="203"/>
      <c r="C151" s="203"/>
      <c r="D151" s="204"/>
      <c r="E151" s="205"/>
      <c r="F151" s="203"/>
      <c r="G151" s="206"/>
      <c r="H151" s="207"/>
      <c r="I151" s="379"/>
    </row>
    <row r="152" spans="1:9" s="24" customFormat="1" ht="11.25" thickBot="1">
      <c r="A152" s="382"/>
      <c r="B152" s="207"/>
      <c r="C152" s="207"/>
      <c r="D152" s="207"/>
      <c r="E152" s="207"/>
      <c r="F152" s="207"/>
      <c r="G152" s="160"/>
      <c r="H152" s="207"/>
      <c r="I152" s="379"/>
    </row>
    <row r="153" spans="1:9" s="24" customFormat="1" ht="11.25" thickBot="1">
      <c r="A153" s="382"/>
      <c r="B153" s="207"/>
      <c r="C153" s="129" t="s">
        <v>206</v>
      </c>
      <c r="D153" s="130"/>
      <c r="E153" s="130"/>
      <c r="F153" s="130"/>
      <c r="G153" s="208">
        <f>SUM(G149:G151)</f>
        <v>0</v>
      </c>
      <c r="H153" s="207"/>
      <c r="I153" s="379"/>
    </row>
    <row r="154" spans="1:9" s="24" customFormat="1" ht="11.25" thickBot="1">
      <c r="A154" s="382"/>
      <c r="B154" s="207"/>
      <c r="C154" s="159"/>
      <c r="D154" s="159"/>
      <c r="E154" s="159"/>
      <c r="F154" s="159"/>
      <c r="G154" s="209"/>
      <c r="H154" s="207"/>
      <c r="I154" s="379"/>
    </row>
    <row r="155" spans="1:9" s="24" customFormat="1" ht="11.25" thickBot="1">
      <c r="A155" s="270" t="s">
        <v>26</v>
      </c>
      <c r="B155" s="194"/>
      <c r="C155" s="221"/>
      <c r="D155" s="237" t="s">
        <v>207</v>
      </c>
      <c r="E155" s="238"/>
      <c r="F155" s="239"/>
      <c r="G155" s="234" t="s">
        <v>22</v>
      </c>
      <c r="H155" s="207"/>
      <c r="I155" s="379"/>
    </row>
    <row r="156" spans="1:9" s="24" customFormat="1" ht="10.5">
      <c r="A156" s="141"/>
      <c r="B156" s="207"/>
      <c r="C156" s="207"/>
      <c r="D156" s="240"/>
      <c r="E156" s="241"/>
      <c r="F156" s="242"/>
      <c r="G156" s="243">
        <v>0</v>
      </c>
      <c r="H156" s="207"/>
      <c r="I156" s="379"/>
    </row>
    <row r="157" spans="1:9" s="24" customFormat="1" ht="10.5">
      <c r="A157" s="244"/>
      <c r="B157" s="142"/>
      <c r="C157" s="142"/>
      <c r="D157" s="245"/>
      <c r="E157" s="180"/>
      <c r="F157" s="246"/>
      <c r="G157" s="247"/>
      <c r="H157" s="207"/>
      <c r="I157" s="379"/>
    </row>
    <row r="158" spans="1:9" s="24" customFormat="1" ht="11.25" thickBot="1">
      <c r="A158" s="149"/>
      <c r="B158" s="203"/>
      <c r="C158" s="203"/>
      <c r="D158" s="204"/>
      <c r="E158" s="220"/>
      <c r="F158" s="205"/>
      <c r="G158" s="248"/>
      <c r="H158" s="207"/>
      <c r="I158" s="379"/>
    </row>
    <row r="159" spans="1:9" s="24" customFormat="1" ht="11.25" thickBot="1">
      <c r="A159" s="382"/>
      <c r="B159" s="207"/>
      <c r="C159" s="207"/>
      <c r="D159" s="207"/>
      <c r="E159" s="207"/>
      <c r="F159" s="207"/>
      <c r="G159" s="160"/>
      <c r="H159" s="207"/>
      <c r="I159" s="379"/>
    </row>
    <row r="160" spans="1:9" s="24" customFormat="1" ht="11.25" thickBot="1">
      <c r="A160" s="382"/>
      <c r="B160" s="207"/>
      <c r="C160" s="129" t="s">
        <v>208</v>
      </c>
      <c r="D160" s="130"/>
      <c r="E160" s="130"/>
      <c r="F160" s="130"/>
      <c r="G160" s="208">
        <f>SUM(G156:G158)</f>
        <v>0</v>
      </c>
      <c r="H160" s="207"/>
      <c r="I160" s="379"/>
    </row>
    <row r="161" spans="1:9" ht="13.5" thickBot="1">
      <c r="A161" s="385"/>
      <c r="B161" s="383"/>
      <c r="C161" s="384"/>
      <c r="D161" s="371"/>
      <c r="E161" s="371"/>
      <c r="F161" s="371"/>
      <c r="G161" s="371"/>
      <c r="H161" s="371"/>
      <c r="I161" s="372"/>
    </row>
    <row r="162" spans="1:9" ht="13.5" thickBot="1">
      <c r="A162" s="386"/>
      <c r="B162" s="89" t="s">
        <v>50</v>
      </c>
      <c r="C162" s="90"/>
      <c r="D162" s="91"/>
      <c r="E162" s="92"/>
      <c r="F162" s="93"/>
      <c r="G162" s="94">
        <f>I27+G37+G47+F57+G67+G74+H85+G95+G112+G121+G130+G139+G146+G153+G160</f>
        <v>0</v>
      </c>
      <c r="H162" s="387">
        <f ca="1">NOW()</f>
        <v>44036.414572800924</v>
      </c>
      <c r="I162" s="388"/>
    </row>
    <row r="163" spans="1:9">
      <c r="A163"/>
      <c r="B163" s="7"/>
      <c r="C163"/>
      <c r="D163" s="5"/>
      <c r="E163" s="8"/>
      <c r="F163" s="5"/>
      <c r="G163" s="8"/>
    </row>
    <row r="164" spans="1:9" ht="13.5" thickBot="1">
      <c r="A164" s="7"/>
      <c r="B164" s="7"/>
      <c r="C164" s="8"/>
      <c r="D164" s="5"/>
      <c r="E164" s="8"/>
      <c r="F164" s="5"/>
      <c r="G164" s="8"/>
    </row>
    <row r="165" spans="1:9" s="17" customFormat="1" ht="25.5" thickBot="1">
      <c r="A165" s="279" t="s">
        <v>251</v>
      </c>
      <c r="B165" s="274"/>
      <c r="C165" s="275"/>
      <c r="D165" s="276"/>
      <c r="E165" s="275"/>
      <c r="F165" s="276"/>
      <c r="G165" s="275"/>
      <c r="H165" s="277"/>
      <c r="I165" s="278"/>
    </row>
    <row r="166" spans="1:9">
      <c r="A166" s="2"/>
      <c r="B166" s="7"/>
      <c r="C166" s="8"/>
      <c r="E166" s="3"/>
      <c r="G166" s="3"/>
    </row>
    <row r="167" spans="1:9">
      <c r="C167" s="3"/>
      <c r="E167" s="3"/>
      <c r="G167" s="3"/>
    </row>
    <row r="168" spans="1:9">
      <c r="C168" s="3"/>
    </row>
    <row r="169" spans="1:9">
      <c r="E169" s="4"/>
      <c r="G169" s="4"/>
    </row>
    <row r="170" spans="1:9">
      <c r="A170"/>
      <c r="C170" s="4"/>
    </row>
    <row r="171" spans="1:9">
      <c r="A171"/>
      <c r="C171" s="4"/>
    </row>
    <row r="172" spans="1:9">
      <c r="A172"/>
      <c r="C172" s="4"/>
    </row>
    <row r="173" spans="1:9">
      <c r="A173"/>
      <c r="C173" s="3"/>
    </row>
    <row r="174" spans="1:9">
      <c r="A174"/>
      <c r="C174" s="3"/>
    </row>
    <row r="175" spans="1:9">
      <c r="A175"/>
      <c r="C175" s="3"/>
    </row>
    <row r="176" spans="1:9">
      <c r="A176"/>
      <c r="C176" s="3"/>
    </row>
    <row r="177" spans="1:7">
      <c r="A177"/>
      <c r="C177" s="3"/>
    </row>
    <row r="178" spans="1:7">
      <c r="A178"/>
    </row>
    <row r="179" spans="1:7">
      <c r="A179"/>
    </row>
    <row r="180" spans="1:7">
      <c r="A180"/>
    </row>
    <row r="181" spans="1:7">
      <c r="A181"/>
    </row>
    <row r="182" spans="1:7">
      <c r="A182"/>
      <c r="G182" s="4"/>
    </row>
    <row r="183" spans="1:7">
      <c r="A183"/>
    </row>
    <row r="184" spans="1:7">
      <c r="A184"/>
    </row>
    <row r="185" spans="1:7">
      <c r="A185"/>
    </row>
    <row r="186" spans="1:7">
      <c r="A186"/>
    </row>
    <row r="187" spans="1:7">
      <c r="A187"/>
    </row>
    <row r="188" spans="1:7">
      <c r="A188"/>
    </row>
    <row r="189" spans="1:7">
      <c r="A189"/>
    </row>
    <row r="190" spans="1:7">
      <c r="A190"/>
    </row>
    <row r="191" spans="1:7">
      <c r="A191"/>
    </row>
    <row r="192" spans="1:7">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s="16" t="s">
        <v>128</v>
      </c>
    </row>
    <row r="276" spans="1:8">
      <c r="A276"/>
    </row>
    <row r="277" spans="1:8">
      <c r="A277"/>
    </row>
    <row r="278" spans="1:8" s="24" customFormat="1" ht="10.5">
      <c r="A278" s="24" t="s">
        <v>27</v>
      </c>
      <c r="B278" s="265"/>
      <c r="C278" s="27"/>
      <c r="D278" s="27"/>
      <c r="E278" s="26"/>
      <c r="F278" s="24" t="s">
        <v>27</v>
      </c>
      <c r="G278" s="264" t="s">
        <v>28</v>
      </c>
    </row>
    <row r="279" spans="1:8">
      <c r="A279"/>
      <c r="B279" s="15"/>
      <c r="C279" s="9"/>
      <c r="D279" s="9"/>
      <c r="F279"/>
      <c r="G279" s="13"/>
      <c r="H279"/>
    </row>
    <row r="280" spans="1:8">
      <c r="A280" s="87" t="s">
        <v>123</v>
      </c>
      <c r="B280" s="25"/>
      <c r="C280" s="26"/>
      <c r="D280" s="256"/>
      <c r="F280" s="86" t="s">
        <v>124</v>
      </c>
      <c r="G280" s="13"/>
      <c r="H280"/>
    </row>
    <row r="281" spans="1:8">
      <c r="A281" s="95" t="s">
        <v>287</v>
      </c>
      <c r="B281" s="413">
        <v>5480</v>
      </c>
      <c r="C281" s="26"/>
      <c r="D281" s="27" t="s">
        <v>29</v>
      </c>
      <c r="F281" s="24" t="s">
        <v>188</v>
      </c>
      <c r="G281" s="28">
        <v>75</v>
      </c>
      <c r="H281"/>
    </row>
    <row r="282" spans="1:8">
      <c r="A282" s="95" t="s">
        <v>288</v>
      </c>
      <c r="B282" s="413">
        <v>3099</v>
      </c>
      <c r="C282" s="26"/>
      <c r="D282" s="27" t="s">
        <v>29</v>
      </c>
      <c r="F282" s="24" t="s">
        <v>183</v>
      </c>
      <c r="G282" s="28">
        <v>99</v>
      </c>
      <c r="H282"/>
    </row>
    <row r="283" spans="1:8">
      <c r="A283" s="95" t="s">
        <v>289</v>
      </c>
      <c r="B283" s="413">
        <v>12896</v>
      </c>
      <c r="C283" s="26"/>
      <c r="D283" s="27" t="s">
        <v>29</v>
      </c>
      <c r="F283" s="24" t="s">
        <v>184</v>
      </c>
      <c r="G283" s="28">
        <v>119</v>
      </c>
      <c r="H283"/>
    </row>
    <row r="284" spans="1:8">
      <c r="A284" s="95" t="s">
        <v>290</v>
      </c>
      <c r="B284" s="413">
        <v>3735</v>
      </c>
      <c r="C284" s="26"/>
      <c r="D284" s="27" t="s">
        <v>29</v>
      </c>
      <c r="F284" s="24" t="s">
        <v>185</v>
      </c>
      <c r="G284" s="28">
        <v>140</v>
      </c>
      <c r="H284"/>
    </row>
    <row r="285" spans="1:8">
      <c r="A285" s="95" t="s">
        <v>291</v>
      </c>
      <c r="B285" s="413">
        <v>7515</v>
      </c>
      <c r="C285" s="26"/>
      <c r="D285" s="27" t="s">
        <v>29</v>
      </c>
      <c r="F285" s="24" t="s">
        <v>186</v>
      </c>
      <c r="G285" s="28">
        <v>157</v>
      </c>
      <c r="H285"/>
    </row>
    <row r="286" spans="1:8">
      <c r="A286" s="95" t="s">
        <v>292</v>
      </c>
      <c r="B286" s="413">
        <v>4945</v>
      </c>
      <c r="C286" s="26"/>
      <c r="D286" s="27" t="s">
        <v>29</v>
      </c>
      <c r="F286" s="24" t="s">
        <v>187</v>
      </c>
      <c r="G286" s="28">
        <v>180</v>
      </c>
      <c r="H286"/>
    </row>
    <row r="287" spans="1:8">
      <c r="A287" s="95" t="s">
        <v>293</v>
      </c>
      <c r="B287" s="413">
        <v>6876</v>
      </c>
      <c r="C287" s="26"/>
      <c r="D287" s="27" t="s">
        <v>29</v>
      </c>
      <c r="F287" s="24" t="s">
        <v>167</v>
      </c>
      <c r="G287" s="28">
        <v>200</v>
      </c>
      <c r="H287"/>
    </row>
    <row r="288" spans="1:8">
      <c r="A288" s="95" t="s">
        <v>294</v>
      </c>
      <c r="B288" s="413">
        <v>2716</v>
      </c>
      <c r="C288" s="26"/>
      <c r="D288" s="27" t="s">
        <v>29</v>
      </c>
      <c r="F288" s="24" t="s">
        <v>168</v>
      </c>
      <c r="G288" s="28">
        <v>207</v>
      </c>
      <c r="H288"/>
    </row>
    <row r="289" spans="1:8">
      <c r="A289" s="95" t="s">
        <v>295</v>
      </c>
      <c r="B289" s="413">
        <v>1277</v>
      </c>
      <c r="C289" s="26"/>
      <c r="D289" s="27" t="s">
        <v>29</v>
      </c>
      <c r="F289" s="24" t="s">
        <v>169</v>
      </c>
      <c r="G289" s="28">
        <v>225</v>
      </c>
      <c r="H289"/>
    </row>
    <row r="290" spans="1:8">
      <c r="A290" s="95" t="s">
        <v>296</v>
      </c>
      <c r="B290" s="413">
        <v>8105</v>
      </c>
      <c r="C290" s="26"/>
      <c r="D290" s="27" t="s">
        <v>29</v>
      </c>
      <c r="F290" s="24" t="s">
        <v>170</v>
      </c>
      <c r="G290" s="28">
        <v>234</v>
      </c>
      <c r="H290"/>
    </row>
    <row r="291" spans="1:8">
      <c r="A291" s="95" t="s">
        <v>297</v>
      </c>
      <c r="B291" s="413">
        <v>8799</v>
      </c>
      <c r="C291" s="26"/>
      <c r="D291" s="27" t="s">
        <v>29</v>
      </c>
      <c r="F291" s="24" t="s">
        <v>68</v>
      </c>
      <c r="G291" s="28">
        <v>29</v>
      </c>
      <c r="H291"/>
    </row>
    <row r="292" spans="1:8">
      <c r="A292" s="95" t="s">
        <v>298</v>
      </c>
      <c r="B292" s="413">
        <v>4158</v>
      </c>
      <c r="C292" s="26"/>
      <c r="D292" s="27" t="s">
        <v>29</v>
      </c>
      <c r="F292" s="24" t="s">
        <v>69</v>
      </c>
      <c r="G292" s="28">
        <v>127</v>
      </c>
      <c r="H292"/>
    </row>
    <row r="293" spans="1:8">
      <c r="A293" s="95" t="s">
        <v>299</v>
      </c>
      <c r="B293" s="413">
        <v>7644</v>
      </c>
      <c r="C293" s="26"/>
      <c r="D293" s="27" t="s">
        <v>29</v>
      </c>
      <c r="F293" s="24" t="s">
        <v>70</v>
      </c>
      <c r="G293" s="28">
        <v>116</v>
      </c>
      <c r="H293"/>
    </row>
    <row r="294" spans="1:8">
      <c r="A294" s="95" t="s">
        <v>300</v>
      </c>
      <c r="B294" s="413">
        <v>8786</v>
      </c>
      <c r="C294" s="26"/>
      <c r="D294" s="27" t="s">
        <v>29</v>
      </c>
      <c r="F294" s="24" t="s">
        <v>71</v>
      </c>
      <c r="G294" s="28">
        <v>110</v>
      </c>
      <c r="H294"/>
    </row>
    <row r="295" spans="1:8">
      <c r="A295" s="95" t="s">
        <v>301</v>
      </c>
      <c r="B295" s="413">
        <v>2833</v>
      </c>
      <c r="C295" s="26"/>
      <c r="D295" s="27" t="s">
        <v>29</v>
      </c>
      <c r="F295" s="24" t="s">
        <v>30</v>
      </c>
      <c r="G295" s="28">
        <v>32</v>
      </c>
      <c r="H295"/>
    </row>
    <row r="296" spans="1:8">
      <c r="A296" s="95" t="s">
        <v>302</v>
      </c>
      <c r="B296" s="413">
        <v>1920</v>
      </c>
      <c r="C296" s="26"/>
      <c r="D296" s="27" t="s">
        <v>29</v>
      </c>
      <c r="F296" s="24" t="s">
        <v>11</v>
      </c>
      <c r="G296" s="28">
        <v>47</v>
      </c>
      <c r="H296"/>
    </row>
    <row r="297" spans="1:8">
      <c r="A297" s="95" t="s">
        <v>303</v>
      </c>
      <c r="B297" s="413">
        <v>917</v>
      </c>
      <c r="C297" s="26"/>
      <c r="D297" s="27" t="s">
        <v>29</v>
      </c>
      <c r="F297" s="24" t="s">
        <v>32</v>
      </c>
      <c r="G297" s="28">
        <v>50</v>
      </c>
      <c r="H297"/>
    </row>
    <row r="298" spans="1:8">
      <c r="A298" s="24" t="s">
        <v>246</v>
      </c>
      <c r="B298" s="28">
        <v>28483</v>
      </c>
      <c r="D298" s="27" t="s">
        <v>29</v>
      </c>
      <c r="F298" s="24" t="s">
        <v>12</v>
      </c>
      <c r="G298" s="28">
        <v>63</v>
      </c>
      <c r="H298"/>
    </row>
    <row r="299" spans="1:8">
      <c r="A299" s="24" t="s">
        <v>249</v>
      </c>
      <c r="B299" s="28">
        <v>46261</v>
      </c>
      <c r="D299" s="27" t="s">
        <v>29</v>
      </c>
      <c r="F299" s="24" t="s">
        <v>33</v>
      </c>
      <c r="G299" s="28">
        <v>76</v>
      </c>
      <c r="H299"/>
    </row>
    <row r="300" spans="1:8">
      <c r="A300" s="24" t="s">
        <v>248</v>
      </c>
      <c r="B300" s="28">
        <v>34086</v>
      </c>
      <c r="D300" s="27" t="s">
        <v>29</v>
      </c>
      <c r="F300" s="24" t="s">
        <v>14</v>
      </c>
      <c r="G300" s="28">
        <v>87</v>
      </c>
      <c r="H300"/>
    </row>
    <row r="301" spans="1:8">
      <c r="A301" s="24" t="s">
        <v>146</v>
      </c>
      <c r="B301" s="29">
        <v>11427</v>
      </c>
      <c r="D301" s="27" t="s">
        <v>29</v>
      </c>
      <c r="F301" s="24" t="s">
        <v>34</v>
      </c>
      <c r="G301" s="28">
        <v>98</v>
      </c>
      <c r="H301"/>
    </row>
    <row r="302" spans="1:8">
      <c r="A302" s="24" t="s">
        <v>147</v>
      </c>
      <c r="B302" s="28">
        <v>24186</v>
      </c>
      <c r="D302" s="27" t="s">
        <v>29</v>
      </c>
      <c r="F302" s="24" t="s">
        <v>35</v>
      </c>
      <c r="G302" s="28">
        <v>108</v>
      </c>
      <c r="H302"/>
    </row>
    <row r="303" spans="1:8">
      <c r="A303" s="24" t="s">
        <v>148</v>
      </c>
      <c r="B303" s="28">
        <v>10219</v>
      </c>
      <c r="D303" s="27" t="s">
        <v>29</v>
      </c>
      <c r="F303" s="24" t="s">
        <v>36</v>
      </c>
      <c r="G303" s="28">
        <v>123</v>
      </c>
      <c r="H303"/>
    </row>
    <row r="304" spans="1:8">
      <c r="A304" s="24" t="s">
        <v>149</v>
      </c>
      <c r="B304" s="28">
        <v>17675</v>
      </c>
      <c r="D304" s="27" t="s">
        <v>29</v>
      </c>
      <c r="F304" s="24" t="s">
        <v>72</v>
      </c>
      <c r="G304" s="28">
        <v>163</v>
      </c>
      <c r="H304"/>
    </row>
    <row r="305" spans="1:8">
      <c r="A305" s="24" t="s">
        <v>150</v>
      </c>
      <c r="B305" s="28">
        <v>10296</v>
      </c>
      <c r="D305" s="27" t="s">
        <v>29</v>
      </c>
      <c r="F305" s="24" t="s">
        <v>42</v>
      </c>
      <c r="G305" s="28">
        <v>31</v>
      </c>
      <c r="H305"/>
    </row>
    <row r="306" spans="1:8">
      <c r="A306" s="24" t="s">
        <v>151</v>
      </c>
      <c r="B306" s="28">
        <v>8428</v>
      </c>
      <c r="D306" s="27" t="s">
        <v>29</v>
      </c>
      <c r="F306" s="24" t="s">
        <v>43</v>
      </c>
      <c r="G306" s="28">
        <v>34</v>
      </c>
      <c r="H306"/>
    </row>
    <row r="307" spans="1:8">
      <c r="A307" s="24" t="s">
        <v>152</v>
      </c>
      <c r="B307" s="28">
        <v>7669</v>
      </c>
      <c r="D307" s="27" t="s">
        <v>29</v>
      </c>
      <c r="F307" s="24" t="s">
        <v>44</v>
      </c>
      <c r="G307" s="28">
        <v>40</v>
      </c>
      <c r="H307"/>
    </row>
    <row r="308" spans="1:8">
      <c r="A308" s="24" t="s">
        <v>153</v>
      </c>
      <c r="B308" s="28">
        <v>8035</v>
      </c>
      <c r="D308" s="27" t="s">
        <v>29</v>
      </c>
      <c r="F308" s="24" t="s">
        <v>45</v>
      </c>
      <c r="G308" s="28">
        <v>44</v>
      </c>
      <c r="H308"/>
    </row>
    <row r="309" spans="1:8">
      <c r="A309" s="24" t="s">
        <v>247</v>
      </c>
      <c r="B309" s="28">
        <v>20832</v>
      </c>
      <c r="D309" s="27" t="s">
        <v>29</v>
      </c>
      <c r="F309" s="24" t="s">
        <v>46</v>
      </c>
      <c r="G309" s="28">
        <v>48</v>
      </c>
      <c r="H309"/>
    </row>
    <row r="310" spans="1:8">
      <c r="A310" s="24" t="s">
        <v>154</v>
      </c>
      <c r="B310" s="28">
        <v>11982</v>
      </c>
      <c r="D310" s="27" t="s">
        <v>29</v>
      </c>
      <c r="F310" s="24" t="s">
        <v>47</v>
      </c>
      <c r="G310" s="28">
        <v>56</v>
      </c>
      <c r="H310"/>
    </row>
    <row r="311" spans="1:8">
      <c r="A311" s="24" t="s">
        <v>155</v>
      </c>
      <c r="B311" s="28">
        <v>4964</v>
      </c>
      <c r="D311" s="27" t="s">
        <v>29</v>
      </c>
      <c r="F311" s="24" t="s">
        <v>48</v>
      </c>
      <c r="G311" s="28">
        <v>61</v>
      </c>
      <c r="H311"/>
    </row>
    <row r="312" spans="1:8">
      <c r="A312" s="24" t="s">
        <v>156</v>
      </c>
      <c r="B312" s="28">
        <v>13264</v>
      </c>
      <c r="D312" s="27" t="s">
        <v>29</v>
      </c>
      <c r="F312" s="24" t="s">
        <v>37</v>
      </c>
      <c r="G312" s="28">
        <v>65</v>
      </c>
      <c r="H312"/>
    </row>
    <row r="313" spans="1:8">
      <c r="A313" s="24" t="s">
        <v>157</v>
      </c>
      <c r="B313" s="28">
        <v>9584</v>
      </c>
      <c r="D313" s="27" t="s">
        <v>29</v>
      </c>
      <c r="F313" s="24" t="s">
        <v>38</v>
      </c>
      <c r="G313" s="28">
        <v>68</v>
      </c>
      <c r="H313"/>
    </row>
    <row r="314" spans="1:8">
      <c r="A314" s="24" t="s">
        <v>158</v>
      </c>
      <c r="B314" s="28">
        <v>4637</v>
      </c>
      <c r="D314" s="27" t="s">
        <v>29</v>
      </c>
      <c r="F314" s="24" t="s">
        <v>39</v>
      </c>
      <c r="G314" s="28">
        <v>79</v>
      </c>
      <c r="H314"/>
    </row>
    <row r="315" spans="1:8">
      <c r="A315" s="24" t="s">
        <v>159</v>
      </c>
      <c r="B315" s="28">
        <v>6221</v>
      </c>
      <c r="D315" s="27" t="s">
        <v>29</v>
      </c>
      <c r="F315" s="24" t="s">
        <v>13</v>
      </c>
      <c r="G315" s="28">
        <v>95</v>
      </c>
      <c r="H315"/>
    </row>
    <row r="316" spans="1:8">
      <c r="A316" s="24" t="s">
        <v>160</v>
      </c>
      <c r="B316" s="28">
        <v>6383</v>
      </c>
      <c r="D316" s="27" t="s">
        <v>29</v>
      </c>
      <c r="F316" s="24" t="s">
        <v>40</v>
      </c>
      <c r="G316" s="28">
        <v>111</v>
      </c>
      <c r="H316"/>
    </row>
    <row r="317" spans="1:8">
      <c r="A317" s="24" t="s">
        <v>161</v>
      </c>
      <c r="B317" s="28">
        <v>8727</v>
      </c>
      <c r="D317" s="27" t="s">
        <v>29</v>
      </c>
      <c r="F317" s="24" t="s">
        <v>41</v>
      </c>
      <c r="G317" s="28">
        <v>128</v>
      </c>
      <c r="H317"/>
    </row>
    <row r="318" spans="1:8">
      <c r="A318" s="24" t="s">
        <v>162</v>
      </c>
      <c r="B318" s="28">
        <v>11179</v>
      </c>
      <c r="D318" s="27" t="s">
        <v>29</v>
      </c>
      <c r="F318" s="24" t="s">
        <v>171</v>
      </c>
      <c r="G318" s="28">
        <v>156</v>
      </c>
      <c r="H318"/>
    </row>
    <row r="319" spans="1:8">
      <c r="A319" s="24" t="s">
        <v>163</v>
      </c>
      <c r="B319" s="28">
        <v>8840</v>
      </c>
      <c r="D319" s="27" t="s">
        <v>29</v>
      </c>
      <c r="F319" s="24" t="s">
        <v>234</v>
      </c>
      <c r="G319" s="28">
        <v>147</v>
      </c>
      <c r="H319"/>
    </row>
    <row r="320" spans="1:8">
      <c r="A320" s="24"/>
      <c r="B320" s="28"/>
      <c r="D320" s="27"/>
      <c r="F320" s="24" t="s">
        <v>235</v>
      </c>
      <c r="G320" s="28">
        <v>108</v>
      </c>
      <c r="H320"/>
    </row>
    <row r="321" spans="1:8">
      <c r="A321" s="86" t="s">
        <v>125</v>
      </c>
      <c r="B321" s="28"/>
      <c r="D321" s="27" t="s">
        <v>29</v>
      </c>
      <c r="F321" s="24" t="s">
        <v>73</v>
      </c>
      <c r="G321" s="30">
        <v>34</v>
      </c>
      <c r="H321"/>
    </row>
    <row r="322" spans="1:8">
      <c r="A322" s="95" t="s">
        <v>245</v>
      </c>
      <c r="B322" s="28">
        <v>12515</v>
      </c>
      <c r="D322" s="27" t="s">
        <v>29</v>
      </c>
      <c r="F322" s="26" t="s">
        <v>74</v>
      </c>
      <c r="G322" s="31">
        <v>37</v>
      </c>
      <c r="H322"/>
    </row>
    <row r="323" spans="1:8">
      <c r="A323" s="24" t="s">
        <v>242</v>
      </c>
      <c r="B323" s="33">
        <v>23206</v>
      </c>
      <c r="D323" s="27" t="s">
        <v>29</v>
      </c>
      <c r="F323" s="26" t="s">
        <v>75</v>
      </c>
      <c r="G323" s="31">
        <v>39</v>
      </c>
      <c r="H323"/>
    </row>
    <row r="324" spans="1:8">
      <c r="A324" s="24" t="s">
        <v>135</v>
      </c>
      <c r="B324" s="28">
        <v>17217</v>
      </c>
      <c r="D324" s="27" t="s">
        <v>29</v>
      </c>
      <c r="F324" s="26" t="s">
        <v>76</v>
      </c>
      <c r="G324" s="31">
        <v>42</v>
      </c>
      <c r="H324"/>
    </row>
    <row r="325" spans="1:8">
      <c r="A325" s="24" t="s">
        <v>243</v>
      </c>
      <c r="B325" s="28">
        <v>15853</v>
      </c>
      <c r="D325" s="27" t="s">
        <v>29</v>
      </c>
      <c r="F325" s="26" t="s">
        <v>77</v>
      </c>
      <c r="G325" s="31">
        <v>45</v>
      </c>
      <c r="H325"/>
    </row>
    <row r="326" spans="1:8">
      <c r="A326" s="24" t="s">
        <v>244</v>
      </c>
      <c r="B326" s="28">
        <v>11019</v>
      </c>
      <c r="D326" s="27" t="s">
        <v>29</v>
      </c>
      <c r="F326" s="26" t="s">
        <v>78</v>
      </c>
      <c r="G326" s="31">
        <v>47</v>
      </c>
      <c r="H326"/>
    </row>
    <row r="327" spans="1:8">
      <c r="A327" s="24"/>
      <c r="B327" s="28"/>
      <c r="C327" s="9"/>
      <c r="D327" s="27" t="s">
        <v>29</v>
      </c>
      <c r="F327" s="26" t="s">
        <v>79</v>
      </c>
      <c r="G327" s="31">
        <v>50</v>
      </c>
      <c r="H327"/>
    </row>
    <row r="328" spans="1:8">
      <c r="A328" s="24"/>
      <c r="B328" s="29"/>
      <c r="C328" s="9"/>
      <c r="D328" s="9"/>
      <c r="F328" s="26" t="s">
        <v>80</v>
      </c>
      <c r="G328" s="31">
        <v>52</v>
      </c>
      <c r="H328"/>
    </row>
    <row r="329" spans="1:8">
      <c r="A329" s="86" t="s">
        <v>126</v>
      </c>
      <c r="B329" s="28"/>
      <c r="C329" s="9"/>
      <c r="D329" s="9"/>
      <c r="F329" s="26" t="s">
        <v>81</v>
      </c>
      <c r="G329" s="31">
        <v>54</v>
      </c>
      <c r="H329"/>
    </row>
    <row r="330" spans="1:8">
      <c r="A330" s="95" t="s">
        <v>315</v>
      </c>
      <c r="B330" s="28">
        <v>136</v>
      </c>
      <c r="C330" s="9"/>
      <c r="D330" s="9" t="s">
        <v>7</v>
      </c>
      <c r="F330" s="26" t="s">
        <v>82</v>
      </c>
      <c r="G330" s="31">
        <v>57</v>
      </c>
      <c r="H330"/>
    </row>
    <row r="331" spans="1:8">
      <c r="A331" s="95" t="s">
        <v>316</v>
      </c>
      <c r="B331" s="28">
        <v>149</v>
      </c>
      <c r="C331" s="9"/>
      <c r="D331" s="9" t="s">
        <v>7</v>
      </c>
      <c r="F331" s="26" t="s">
        <v>83</v>
      </c>
      <c r="G331" s="31">
        <v>59</v>
      </c>
      <c r="H331"/>
    </row>
    <row r="332" spans="1:8">
      <c r="A332" s="95" t="s">
        <v>317</v>
      </c>
      <c r="B332" s="28">
        <v>371</v>
      </c>
      <c r="C332" s="9"/>
      <c r="D332" s="9" t="s">
        <v>7</v>
      </c>
      <c r="F332" s="26" t="s">
        <v>85</v>
      </c>
      <c r="G332" s="31">
        <v>61</v>
      </c>
      <c r="H332"/>
    </row>
    <row r="333" spans="1:8">
      <c r="A333" s="95" t="s">
        <v>318</v>
      </c>
      <c r="B333" s="28">
        <v>259</v>
      </c>
      <c r="C333" s="9"/>
      <c r="D333" s="9" t="s">
        <v>7</v>
      </c>
      <c r="F333" s="26" t="s">
        <v>86</v>
      </c>
      <c r="G333" s="31">
        <v>63</v>
      </c>
      <c r="H333"/>
    </row>
    <row r="334" spans="1:8">
      <c r="A334" s="95" t="s">
        <v>319</v>
      </c>
      <c r="B334" s="28">
        <v>296</v>
      </c>
      <c r="C334" s="9"/>
      <c r="D334" s="9" t="s">
        <v>7</v>
      </c>
      <c r="F334" s="26" t="s">
        <v>87</v>
      </c>
      <c r="G334" s="31">
        <v>65</v>
      </c>
      <c r="H334"/>
    </row>
    <row r="335" spans="1:8">
      <c r="A335" s="95" t="s">
        <v>320</v>
      </c>
      <c r="B335" s="28">
        <v>150</v>
      </c>
      <c r="C335" s="9"/>
      <c r="D335" s="9" t="s">
        <v>7</v>
      </c>
      <c r="F335" s="26" t="s">
        <v>309</v>
      </c>
      <c r="G335" s="31">
        <v>0</v>
      </c>
      <c r="H335"/>
    </row>
    <row r="336" spans="1:8">
      <c r="A336" s="95" t="s">
        <v>239</v>
      </c>
      <c r="B336" s="28">
        <v>288</v>
      </c>
      <c r="C336" s="9"/>
      <c r="D336" s="9" t="s">
        <v>7</v>
      </c>
      <c r="F336"/>
      <c r="G336"/>
      <c r="H336"/>
    </row>
    <row r="337" spans="1:8">
      <c r="A337" s="95" t="s">
        <v>305</v>
      </c>
      <c r="B337" s="28">
        <v>79</v>
      </c>
      <c r="C337" s="9"/>
      <c r="D337" s="9" t="s">
        <v>7</v>
      </c>
      <c r="H337"/>
    </row>
    <row r="338" spans="1:8">
      <c r="A338" s="95" t="s">
        <v>136</v>
      </c>
      <c r="B338" s="28">
        <v>48</v>
      </c>
      <c r="C338" s="9"/>
      <c r="D338" s="9" t="s">
        <v>7</v>
      </c>
      <c r="H338"/>
    </row>
    <row r="339" spans="1:8">
      <c r="A339" s="95" t="s">
        <v>90</v>
      </c>
      <c r="B339" s="28">
        <v>81</v>
      </c>
      <c r="C339" s="9"/>
      <c r="D339" s="9" t="s">
        <v>7</v>
      </c>
      <c r="H339"/>
    </row>
    <row r="340" spans="1:8">
      <c r="A340" s="95" t="s">
        <v>88</v>
      </c>
      <c r="B340" s="28">
        <v>38</v>
      </c>
      <c r="C340" s="9"/>
      <c r="D340" s="9" t="s">
        <v>7</v>
      </c>
      <c r="H340"/>
    </row>
    <row r="341" spans="1:8">
      <c r="A341" s="95" t="s">
        <v>321</v>
      </c>
      <c r="B341" s="28">
        <v>25</v>
      </c>
      <c r="C341" s="9"/>
      <c r="D341" s="9" t="s">
        <v>7</v>
      </c>
      <c r="H341"/>
    </row>
    <row r="342" spans="1:8">
      <c r="A342" s="95" t="s">
        <v>322</v>
      </c>
      <c r="B342" s="28">
        <v>88</v>
      </c>
      <c r="C342" s="9"/>
      <c r="D342" s="9" t="s">
        <v>7</v>
      </c>
      <c r="H342"/>
    </row>
    <row r="343" spans="1:8">
      <c r="A343" s="95" t="s">
        <v>323</v>
      </c>
      <c r="B343" s="28">
        <v>58</v>
      </c>
      <c r="C343" s="9"/>
      <c r="D343" s="9" t="s">
        <v>7</v>
      </c>
      <c r="H343"/>
    </row>
    <row r="344" spans="1:8">
      <c r="A344" s="95" t="s">
        <v>84</v>
      </c>
      <c r="B344" s="28">
        <v>15</v>
      </c>
      <c r="C344" s="9"/>
      <c r="D344" s="9" t="s">
        <v>7</v>
      </c>
      <c r="H344"/>
    </row>
    <row r="345" spans="1:8">
      <c r="A345" s="95" t="s">
        <v>324</v>
      </c>
      <c r="B345" s="28">
        <v>9</v>
      </c>
      <c r="C345" s="9"/>
      <c r="D345" s="9" t="s">
        <v>7</v>
      </c>
      <c r="H345"/>
    </row>
    <row r="346" spans="1:8">
      <c r="A346" s="95" t="s">
        <v>325</v>
      </c>
      <c r="B346" s="28">
        <v>14</v>
      </c>
      <c r="C346" s="9"/>
      <c r="D346" s="9" t="s">
        <v>7</v>
      </c>
      <c r="H346"/>
    </row>
    <row r="347" spans="1:8">
      <c r="A347" s="95" t="s">
        <v>326</v>
      </c>
      <c r="B347" s="28">
        <v>19</v>
      </c>
      <c r="C347" s="9"/>
      <c r="D347" s="9" t="s">
        <v>7</v>
      </c>
      <c r="H347"/>
    </row>
    <row r="348" spans="1:8">
      <c r="A348" s="95" t="s">
        <v>132</v>
      </c>
      <c r="B348" s="28">
        <v>22</v>
      </c>
      <c r="C348" s="9"/>
      <c r="D348" s="9" t="s">
        <v>7</v>
      </c>
      <c r="H348"/>
    </row>
    <row r="349" spans="1:8">
      <c r="A349" s="95" t="s">
        <v>327</v>
      </c>
      <c r="B349" s="28">
        <v>30</v>
      </c>
      <c r="C349" s="9"/>
      <c r="D349" s="9" t="s">
        <v>7</v>
      </c>
      <c r="H349"/>
    </row>
    <row r="350" spans="1:8">
      <c r="A350" s="95" t="s">
        <v>328</v>
      </c>
      <c r="B350" s="28">
        <v>4</v>
      </c>
      <c r="C350" s="9"/>
      <c r="D350" s="9" t="s">
        <v>7</v>
      </c>
      <c r="H350"/>
    </row>
    <row r="351" spans="1:8">
      <c r="A351" s="95" t="s">
        <v>329</v>
      </c>
      <c r="B351" s="28">
        <v>5</v>
      </c>
      <c r="C351" s="9"/>
      <c r="D351" s="9" t="s">
        <v>7</v>
      </c>
      <c r="H351"/>
    </row>
    <row r="352" spans="1:8">
      <c r="A352" s="95" t="s">
        <v>344</v>
      </c>
      <c r="B352" s="28">
        <v>3</v>
      </c>
      <c r="C352" s="9"/>
      <c r="D352" s="9" t="s">
        <v>7</v>
      </c>
      <c r="H352"/>
    </row>
    <row r="353" spans="1:8">
      <c r="A353" s="24" t="s">
        <v>330</v>
      </c>
      <c r="B353" s="28">
        <v>3</v>
      </c>
      <c r="D353" s="9" t="s">
        <v>7</v>
      </c>
      <c r="H353"/>
    </row>
    <row r="354" spans="1:8">
      <c r="A354" s="24" t="s">
        <v>237</v>
      </c>
      <c r="B354" s="33">
        <v>2</v>
      </c>
      <c r="D354" s="9" t="s">
        <v>7</v>
      </c>
      <c r="H354"/>
    </row>
    <row r="355" spans="1:8">
      <c r="A355" s="24" t="s">
        <v>238</v>
      </c>
      <c r="B355" s="33">
        <v>5</v>
      </c>
      <c r="D355" s="9" t="s">
        <v>7</v>
      </c>
      <c r="H355"/>
    </row>
    <row r="356" spans="1:8">
      <c r="A356" s="24" t="s">
        <v>331</v>
      </c>
      <c r="B356" s="28">
        <v>12</v>
      </c>
      <c r="D356" s="9" t="s">
        <v>7</v>
      </c>
      <c r="H356"/>
    </row>
    <row r="357" spans="1:8">
      <c r="A357" s="24" t="s">
        <v>332</v>
      </c>
      <c r="B357" s="28">
        <v>73</v>
      </c>
      <c r="D357" s="9" t="s">
        <v>7</v>
      </c>
      <c r="H357"/>
    </row>
    <row r="358" spans="1:8">
      <c r="A358" s="24" t="s">
        <v>333</v>
      </c>
      <c r="B358" s="28">
        <v>102</v>
      </c>
      <c r="D358" s="9" t="s">
        <v>7</v>
      </c>
      <c r="H358"/>
    </row>
    <row r="359" spans="1:8">
      <c r="A359" s="24" t="s">
        <v>240</v>
      </c>
      <c r="B359" s="28">
        <v>8</v>
      </c>
      <c r="D359" s="9" t="s">
        <v>7</v>
      </c>
      <c r="H359"/>
    </row>
    <row r="360" spans="1:8">
      <c r="A360" s="24" t="s">
        <v>236</v>
      </c>
      <c r="B360" s="28">
        <v>13</v>
      </c>
      <c r="D360" s="9" t="s">
        <v>7</v>
      </c>
      <c r="H360"/>
    </row>
    <row r="361" spans="1:8">
      <c r="A361" s="24" t="s">
        <v>241</v>
      </c>
      <c r="B361" s="28">
        <v>13</v>
      </c>
      <c r="D361" s="9" t="s">
        <v>7</v>
      </c>
      <c r="H361"/>
    </row>
    <row r="362" spans="1:8">
      <c r="A362" s="24" t="s">
        <v>334</v>
      </c>
      <c r="B362" s="28">
        <v>17</v>
      </c>
      <c r="C362" s="9"/>
      <c r="D362" s="9" t="s">
        <v>7</v>
      </c>
      <c r="H362"/>
    </row>
    <row r="363" spans="1:8">
      <c r="A363" s="24" t="s">
        <v>335</v>
      </c>
      <c r="B363" s="28">
        <v>13</v>
      </c>
      <c r="C363" s="9"/>
      <c r="D363" s="9" t="s">
        <v>7</v>
      </c>
      <c r="H363"/>
    </row>
    <row r="364" spans="1:8">
      <c r="A364" s="24" t="s">
        <v>336</v>
      </c>
      <c r="B364" s="28">
        <v>24</v>
      </c>
      <c r="C364" s="27"/>
      <c r="D364" s="9" t="s">
        <v>7</v>
      </c>
      <c r="H364"/>
    </row>
    <row r="365" spans="1:8">
      <c r="A365" s="24" t="s">
        <v>337</v>
      </c>
      <c r="B365" s="28">
        <v>123</v>
      </c>
      <c r="C365" s="27"/>
      <c r="D365" s="9" t="s">
        <v>7</v>
      </c>
      <c r="H365"/>
    </row>
    <row r="366" spans="1:8">
      <c r="A366" s="24" t="s">
        <v>338</v>
      </c>
      <c r="B366" s="28">
        <v>40</v>
      </c>
      <c r="C366" s="27"/>
      <c r="D366" s="9" t="s">
        <v>7</v>
      </c>
      <c r="H366"/>
    </row>
    <row r="367" spans="1:8">
      <c r="A367" s="24" t="s">
        <v>89</v>
      </c>
      <c r="B367" s="28">
        <v>77</v>
      </c>
      <c r="C367" s="27"/>
      <c r="D367" s="9" t="s">
        <v>7</v>
      </c>
      <c r="H367"/>
    </row>
    <row r="368" spans="1:8">
      <c r="A368" s="24" t="s">
        <v>339</v>
      </c>
      <c r="B368" s="28">
        <v>80</v>
      </c>
      <c r="C368" s="27"/>
      <c r="D368" s="9" t="s">
        <v>7</v>
      </c>
      <c r="H368"/>
    </row>
    <row r="369" spans="1:8">
      <c r="A369" s="24" t="s">
        <v>340</v>
      </c>
      <c r="B369" s="28">
        <v>80</v>
      </c>
      <c r="C369" s="27"/>
      <c r="D369" s="9" t="s">
        <v>7</v>
      </c>
      <c r="H369"/>
    </row>
    <row r="370" spans="1:8">
      <c r="A370" s="24" t="s">
        <v>137</v>
      </c>
      <c r="B370" s="28">
        <v>15</v>
      </c>
      <c r="C370" s="27"/>
      <c r="D370" s="9" t="s">
        <v>7</v>
      </c>
      <c r="H370"/>
    </row>
    <row r="371" spans="1:8">
      <c r="A371" s="24" t="s">
        <v>341</v>
      </c>
      <c r="B371" s="28">
        <v>937</v>
      </c>
      <c r="C371" s="27"/>
      <c r="D371" s="9" t="s">
        <v>62</v>
      </c>
      <c r="H371"/>
    </row>
    <row r="372" spans="1:8">
      <c r="A372" s="24" t="s">
        <v>342</v>
      </c>
      <c r="B372" s="28">
        <v>937</v>
      </c>
      <c r="C372" s="27"/>
      <c r="D372" s="9" t="s">
        <v>62</v>
      </c>
      <c r="H372"/>
    </row>
    <row r="373" spans="1:8">
      <c r="A373" s="24"/>
      <c r="B373" s="28"/>
      <c r="C373" s="27"/>
      <c r="D373" s="9"/>
      <c r="E373"/>
      <c r="H373"/>
    </row>
    <row r="374" spans="1:8">
      <c r="A374" s="400" t="s">
        <v>127</v>
      </c>
      <c r="B374" s="28"/>
      <c r="C374" s="27"/>
      <c r="D374" s="27"/>
      <c r="E374"/>
      <c r="H374"/>
    </row>
    <row r="375" spans="1:8">
      <c r="A375" s="389" t="s">
        <v>252</v>
      </c>
      <c r="B375" s="390">
        <v>0.17399999999999999</v>
      </c>
      <c r="C375" s="401"/>
      <c r="D375" s="392" t="s">
        <v>31</v>
      </c>
      <c r="E375"/>
      <c r="H375"/>
    </row>
    <row r="376" spans="1:8">
      <c r="A376" s="393" t="s">
        <v>253</v>
      </c>
      <c r="B376" s="402"/>
      <c r="C376" s="399">
        <v>8.3699999999999992</v>
      </c>
      <c r="D376" s="396" t="s">
        <v>49</v>
      </c>
      <c r="E376"/>
      <c r="H376"/>
    </row>
    <row r="377" spans="1:8">
      <c r="A377" s="389" t="s">
        <v>254</v>
      </c>
      <c r="B377" s="390">
        <v>0.13100000000000001</v>
      </c>
      <c r="C377" s="398"/>
      <c r="D377" s="392" t="s">
        <v>31</v>
      </c>
      <c r="E377"/>
      <c r="F377"/>
      <c r="G377"/>
      <c r="H377"/>
    </row>
    <row r="378" spans="1:8">
      <c r="A378" s="393" t="s">
        <v>255</v>
      </c>
      <c r="B378" s="394"/>
      <c r="C378" s="399">
        <v>7.06</v>
      </c>
      <c r="D378" s="396" t="s">
        <v>49</v>
      </c>
      <c r="E378"/>
      <c r="F378"/>
      <c r="G378"/>
      <c r="H378"/>
    </row>
    <row r="379" spans="1:8">
      <c r="A379" s="389" t="s">
        <v>256</v>
      </c>
      <c r="B379" s="390">
        <v>0.123</v>
      </c>
      <c r="C379" s="398"/>
      <c r="D379" s="392" t="s">
        <v>31</v>
      </c>
      <c r="E379"/>
      <c r="F379"/>
      <c r="G379"/>
      <c r="H379"/>
    </row>
    <row r="380" spans="1:8">
      <c r="A380" s="393" t="s">
        <v>257</v>
      </c>
      <c r="B380" s="394"/>
      <c r="C380" s="399">
        <v>6.17</v>
      </c>
      <c r="D380" s="396" t="s">
        <v>49</v>
      </c>
      <c r="E380"/>
      <c r="F380"/>
      <c r="G380"/>
      <c r="H380"/>
    </row>
    <row r="381" spans="1:8">
      <c r="A381" s="389" t="s">
        <v>258</v>
      </c>
      <c r="B381" s="390">
        <v>0.27500000000000002</v>
      </c>
      <c r="C381" s="398"/>
      <c r="D381" s="392" t="s">
        <v>31</v>
      </c>
      <c r="E381"/>
      <c r="F381"/>
      <c r="G381"/>
      <c r="H381"/>
    </row>
    <row r="382" spans="1:8">
      <c r="A382" s="393" t="s">
        <v>259</v>
      </c>
      <c r="B382" s="394"/>
      <c r="C382" s="399">
        <v>8.9700000000000006</v>
      </c>
      <c r="D382" s="396" t="s">
        <v>49</v>
      </c>
      <c r="E382"/>
      <c r="F382"/>
      <c r="G382"/>
      <c r="H382"/>
    </row>
    <row r="383" spans="1:8">
      <c r="A383" s="389" t="s">
        <v>277</v>
      </c>
      <c r="B383" s="390">
        <v>0.21099999999999999</v>
      </c>
      <c r="C383" s="397"/>
      <c r="D383" s="392" t="s">
        <v>31</v>
      </c>
      <c r="E383"/>
      <c r="F383"/>
      <c r="G383"/>
      <c r="H383"/>
    </row>
    <row r="384" spans="1:8">
      <c r="A384" s="393" t="s">
        <v>278</v>
      </c>
      <c r="B384" s="394"/>
      <c r="C384" s="395">
        <v>10.27</v>
      </c>
      <c r="D384" s="396" t="s">
        <v>49</v>
      </c>
      <c r="E384"/>
      <c r="F384"/>
      <c r="G384"/>
      <c r="H384"/>
    </row>
    <row r="385" spans="1:10">
      <c r="A385" s="389" t="s">
        <v>283</v>
      </c>
      <c r="B385" s="390">
        <v>0.20699999999999999</v>
      </c>
      <c r="C385" s="391"/>
      <c r="D385" s="392" t="s">
        <v>31</v>
      </c>
      <c r="E385"/>
      <c r="F385"/>
      <c r="G385"/>
      <c r="H385"/>
    </row>
    <row r="386" spans="1:10">
      <c r="A386" s="393" t="s">
        <v>284</v>
      </c>
      <c r="B386" s="394"/>
      <c r="C386" s="395">
        <v>8.6300000000000008</v>
      </c>
      <c r="D386" s="396" t="s">
        <v>49</v>
      </c>
      <c r="E386"/>
      <c r="F386"/>
      <c r="G386"/>
      <c r="H386"/>
    </row>
    <row r="387" spans="1:10">
      <c r="A387" s="389" t="s">
        <v>279</v>
      </c>
      <c r="B387" s="403">
        <v>0.16300000000000001</v>
      </c>
      <c r="C387" s="391"/>
      <c r="D387" s="392" t="s">
        <v>31</v>
      </c>
      <c r="E387"/>
      <c r="F387"/>
      <c r="G387"/>
      <c r="H387"/>
      <c r="J387" s="412"/>
    </row>
    <row r="388" spans="1:10">
      <c r="A388" s="393" t="s">
        <v>280</v>
      </c>
      <c r="B388" s="404"/>
      <c r="C388" s="395">
        <v>8.1300000000000008</v>
      </c>
      <c r="D388" s="396" t="s">
        <v>49</v>
      </c>
      <c r="E388"/>
      <c r="F388"/>
      <c r="G388"/>
      <c r="H388"/>
      <c r="J388" s="412"/>
    </row>
    <row r="389" spans="1:10">
      <c r="A389" s="389" t="s">
        <v>263</v>
      </c>
      <c r="B389" s="403">
        <v>0.31</v>
      </c>
      <c r="C389" s="391"/>
      <c r="D389" s="392" t="s">
        <v>31</v>
      </c>
      <c r="E389"/>
      <c r="F389"/>
      <c r="G389"/>
      <c r="H389"/>
      <c r="J389" s="412"/>
    </row>
    <row r="390" spans="1:10">
      <c r="A390" s="393" t="s">
        <v>264</v>
      </c>
      <c r="B390" s="404"/>
      <c r="C390" s="395">
        <v>9.1999999999999993</v>
      </c>
      <c r="D390" s="396" t="s">
        <v>49</v>
      </c>
      <c r="E390"/>
      <c r="F390"/>
      <c r="G390"/>
      <c r="H390"/>
      <c r="J390" s="412"/>
    </row>
    <row r="391" spans="1:10">
      <c r="A391" s="389" t="s">
        <v>281</v>
      </c>
      <c r="B391" s="403">
        <v>0.26500000000000001</v>
      </c>
      <c r="C391" s="391"/>
      <c r="D391" s="392" t="s">
        <v>31</v>
      </c>
      <c r="E391"/>
      <c r="F391"/>
      <c r="G391"/>
      <c r="H391"/>
      <c r="J391" s="412"/>
    </row>
    <row r="392" spans="1:10">
      <c r="A392" s="393" t="s">
        <v>282</v>
      </c>
      <c r="B392" s="404"/>
      <c r="C392" s="395">
        <v>6.83</v>
      </c>
      <c r="D392" s="396" t="s">
        <v>49</v>
      </c>
      <c r="E392"/>
      <c r="F392"/>
      <c r="G392"/>
      <c r="H392"/>
      <c r="J392" s="412"/>
    </row>
    <row r="393" spans="1:10">
      <c r="A393" s="389" t="s">
        <v>285</v>
      </c>
      <c r="B393" s="403">
        <v>0.249</v>
      </c>
      <c r="C393" s="391"/>
      <c r="D393" s="392" t="s">
        <v>31</v>
      </c>
      <c r="E393"/>
      <c r="F393"/>
      <c r="G393"/>
      <c r="H393"/>
    </row>
    <row r="394" spans="1:10">
      <c r="A394" s="405" t="s">
        <v>286</v>
      </c>
      <c r="B394" s="406"/>
      <c r="C394" s="407">
        <v>8.43</v>
      </c>
      <c r="D394" s="396" t="s">
        <v>49</v>
      </c>
      <c r="E394"/>
      <c r="F394"/>
      <c r="G394"/>
      <c r="H394"/>
    </row>
    <row r="395" spans="1:10">
      <c r="A395" s="389" t="s">
        <v>273</v>
      </c>
      <c r="B395" s="390">
        <v>0.26400000000000001</v>
      </c>
      <c r="C395" s="391"/>
      <c r="D395" s="392" t="s">
        <v>31</v>
      </c>
      <c r="E395"/>
      <c r="F395"/>
      <c r="G395"/>
      <c r="H395"/>
    </row>
    <row r="396" spans="1:10">
      <c r="A396" s="393" t="s">
        <v>274</v>
      </c>
      <c r="B396" s="394"/>
      <c r="C396" s="395">
        <v>6.33</v>
      </c>
      <c r="D396" s="396" t="s">
        <v>49</v>
      </c>
      <c r="E396"/>
      <c r="F396"/>
      <c r="G396"/>
      <c r="H396"/>
    </row>
    <row r="397" spans="1:10">
      <c r="A397" s="408" t="s">
        <v>275</v>
      </c>
      <c r="B397" s="409">
        <v>0.3</v>
      </c>
      <c r="C397" s="410"/>
      <c r="D397" s="392" t="s">
        <v>31</v>
      </c>
      <c r="E397"/>
      <c r="F397"/>
      <c r="G397"/>
      <c r="H397"/>
    </row>
    <row r="398" spans="1:10">
      <c r="A398" s="405" t="s">
        <v>276</v>
      </c>
      <c r="B398" s="406"/>
      <c r="C398" s="407">
        <v>7.6</v>
      </c>
      <c r="D398" s="396" t="s">
        <v>49</v>
      </c>
      <c r="E398"/>
      <c r="F398"/>
      <c r="G398"/>
      <c r="H398"/>
    </row>
    <row r="399" spans="1:10">
      <c r="A399" s="408" t="s">
        <v>271</v>
      </c>
      <c r="B399" s="409">
        <v>0.252</v>
      </c>
      <c r="C399" s="410"/>
      <c r="D399" s="392" t="s">
        <v>31</v>
      </c>
      <c r="E399"/>
      <c r="F399"/>
      <c r="G399"/>
      <c r="H399"/>
    </row>
    <row r="400" spans="1:10">
      <c r="A400" s="405" t="s">
        <v>272</v>
      </c>
      <c r="B400" s="406"/>
      <c r="C400" s="407">
        <v>5.37</v>
      </c>
      <c r="D400" s="396" t="s">
        <v>49</v>
      </c>
      <c r="E400"/>
      <c r="F400"/>
      <c r="G400"/>
      <c r="H400"/>
    </row>
    <row r="401" spans="1:8">
      <c r="A401" s="408" t="s">
        <v>270</v>
      </c>
      <c r="B401" s="409">
        <v>0.248</v>
      </c>
      <c r="C401" s="410"/>
      <c r="D401" s="392" t="s">
        <v>31</v>
      </c>
      <c r="E401"/>
      <c r="F401"/>
      <c r="G401"/>
      <c r="H401"/>
    </row>
    <row r="402" spans="1:8">
      <c r="A402" s="405" t="s">
        <v>269</v>
      </c>
      <c r="B402" s="406"/>
      <c r="C402" s="407">
        <v>5.57</v>
      </c>
      <c r="D402" s="411" t="s">
        <v>49</v>
      </c>
      <c r="E402"/>
      <c r="F402"/>
      <c r="G402"/>
      <c r="H402"/>
    </row>
    <row r="403" spans="1:8">
      <c r="A403" s="408" t="s">
        <v>265</v>
      </c>
      <c r="B403" s="409">
        <v>0.33600000000000002</v>
      </c>
      <c r="C403" s="410"/>
      <c r="D403" s="392" t="s">
        <v>31</v>
      </c>
      <c r="E403"/>
      <c r="F403"/>
      <c r="G403"/>
      <c r="H403"/>
    </row>
    <row r="404" spans="1:8">
      <c r="A404" s="405" t="s">
        <v>266</v>
      </c>
      <c r="B404" s="406"/>
      <c r="C404" s="407">
        <v>7.47</v>
      </c>
      <c r="D404" s="396" t="s">
        <v>49</v>
      </c>
      <c r="E404"/>
      <c r="F404"/>
      <c r="G404"/>
      <c r="H404"/>
    </row>
    <row r="405" spans="1:8">
      <c r="A405" s="408" t="s">
        <v>267</v>
      </c>
      <c r="B405" s="409">
        <v>0.32</v>
      </c>
      <c r="C405" s="410"/>
      <c r="D405" s="392" t="s">
        <v>31</v>
      </c>
      <c r="E405"/>
      <c r="F405"/>
      <c r="G405"/>
      <c r="H405"/>
    </row>
    <row r="406" spans="1:8">
      <c r="A406" s="405" t="s">
        <v>268</v>
      </c>
      <c r="B406" s="406"/>
      <c r="C406" s="407">
        <v>7.73</v>
      </c>
      <c r="D406" s="411" t="s">
        <v>49</v>
      </c>
      <c r="E406"/>
      <c r="F406"/>
      <c r="G406"/>
      <c r="H406"/>
    </row>
    <row r="407" spans="1:8">
      <c r="A407"/>
      <c r="B407"/>
      <c r="C407"/>
      <c r="D407" s="34"/>
      <c r="E407"/>
      <c r="F407"/>
      <c r="G407"/>
      <c r="H407"/>
    </row>
  </sheetData>
  <mergeCells count="3">
    <mergeCell ref="F1:G1"/>
    <mergeCell ref="G4:I4"/>
    <mergeCell ref="D4:F4"/>
  </mergeCells>
  <phoneticPr fontId="0" type="noConversion"/>
  <dataValidations count="6">
    <dataValidation type="list" allowBlank="1" showInputMessage="1" showErrorMessage="1" prompt="click on arrow for a drop down list" sqref="A41:A45">
      <formula1>$A$298:$A$319</formula1>
    </dataValidation>
    <dataValidation type="list" allowBlank="1" showInputMessage="1" showErrorMessage="1" prompt="Click on arrow for a drop down list" sqref="E8:E25">
      <formula1>$F$281:$F$335</formula1>
    </dataValidation>
    <dataValidation type="list" allowBlank="1" showInputMessage="1" showErrorMessage="1" prompt="click on arrow for a drop down list" sqref="A51:A55">
      <formula1>$A$322:$A$326</formula1>
    </dataValidation>
    <dataValidation type="list" allowBlank="1" showInputMessage="1" showErrorMessage="1" sqref="A61:A65">
      <formula1>$A$330:$A$372</formula1>
    </dataValidation>
    <dataValidation type="list" allowBlank="1" showInputMessage="1" showErrorMessage="1" sqref="A78:A83">
      <formula1>$A$375:$A$406</formula1>
    </dataValidation>
    <dataValidation type="list" allowBlank="1" showInputMessage="1" showErrorMessage="1" prompt="click on arrow for a drop down list" sqref="A31:A35">
      <formula1>$A$281:$A$297</formula1>
    </dataValidation>
  </dataValidations>
  <printOptions horizontalCentered="1"/>
  <pageMargins left="0.7" right="0.45" top="0.75" bottom="0.75" header="0.3" footer="0.3"/>
  <pageSetup scale="75" orientation="portrait" horizontalDpi="4294967293" r:id="rId1"/>
  <headerFooter alignWithMargins="0">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User's Guide</vt:lpstr>
      <vt:lpstr>Project_Summary</vt:lpstr>
      <vt:lpstr>Daily Summary</vt:lpstr>
      <vt:lpstr>day1</vt:lpstr>
      <vt:lpstr>day2</vt:lpstr>
      <vt:lpstr>day3</vt:lpstr>
      <vt:lpstr>day4</vt:lpstr>
      <vt:lpstr>day5</vt:lpstr>
      <vt:lpstr>day6</vt:lpstr>
      <vt:lpstr>day7</vt:lpstr>
      <vt:lpstr>rate</vt:lpstr>
      <vt:lpstr> blank day</vt:lpstr>
      <vt:lpstr>Personnel</vt:lpstr>
      <vt:lpstr>'day1'!Print_Area</vt:lpstr>
      <vt:lpstr>'day2'!Print_Area</vt:lpstr>
      <vt:lpstr>'day3'!Print_Area</vt:lpstr>
      <vt:lpstr>'day4'!Print_Area</vt:lpstr>
      <vt:lpstr>'day5'!Print_Area</vt:lpstr>
      <vt:lpstr>'day6'!Print_Area</vt:lpstr>
      <vt:lpstr>'day7'!Print_Area</vt:lpstr>
      <vt:lpstr>Project_Summary!Print_Area</vt:lpstr>
      <vt:lpstr>rate!Print_Area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test</dc:title>
  <dc:creator>Hildebrand</dc:creator>
  <cp:lastModifiedBy>Hildebrand, Robert N CIV</cp:lastModifiedBy>
  <cp:lastPrinted>2020-03-22T23:32:55Z</cp:lastPrinted>
  <dcterms:created xsi:type="dcterms:W3CDTF">1997-08-18T12:15:12Z</dcterms:created>
  <dcterms:modified xsi:type="dcterms:W3CDTF">2020-07-24T13:57:05Z</dcterms:modified>
</cp:coreProperties>
</file>