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s://uscg-my.sharepoint-mil.us/personal/thomas_m_mccrossen_uscg_mil/Documents/Desktop/"/>
    </mc:Choice>
  </mc:AlternateContent>
  <bookViews>
    <workbookView xWindow="0" yWindow="3780" windowWidth="14130" windowHeight="7380" tabRatio="1000"/>
  </bookViews>
  <sheets>
    <sheet name="User's Guide" sheetId="42" r:id="rId1"/>
    <sheet name="Standard Rates" sheetId="45" r:id="rId2"/>
    <sheet name="Project Summary" sheetId="43" r:id="rId3"/>
    <sheet name="Daily Summary" sheetId="39" r:id="rId4"/>
    <sheet name="day1" sheetId="44" r:id="rId5"/>
    <sheet name="day2" sheetId="13" r:id="rId6"/>
    <sheet name="day3" sheetId="12" r:id="rId7"/>
    <sheet name="day4" sheetId="11" r:id="rId8"/>
    <sheet name="day5" sheetId="10" r:id="rId9"/>
    <sheet name="day6" sheetId="9" r:id="rId10"/>
    <sheet name="day7" sheetId="14" r:id="rId11"/>
    <sheet name="day8" sheetId="38" r:id="rId12"/>
    <sheet name="day9" sheetId="37" r:id="rId13"/>
    <sheet name="day10" sheetId="36" r:id="rId14"/>
    <sheet name="day11" sheetId="35" r:id="rId15"/>
    <sheet name="day12" sheetId="34" r:id="rId16"/>
    <sheet name="day13" sheetId="33" r:id="rId17"/>
    <sheet name="day14" sheetId="32" r:id="rId18"/>
    <sheet name="day15" sheetId="31" r:id="rId19"/>
    <sheet name="day16" sheetId="30" r:id="rId20"/>
    <sheet name="day17" sheetId="29" r:id="rId21"/>
    <sheet name="day18" sheetId="28" r:id="rId22"/>
    <sheet name="day19" sheetId="27" r:id="rId23"/>
    <sheet name="day20" sheetId="26" r:id="rId24"/>
    <sheet name="day21" sheetId="25" r:id="rId25"/>
    <sheet name="day22" sheetId="24" r:id="rId26"/>
    <sheet name="day23" sheetId="23" r:id="rId27"/>
    <sheet name="day24" sheetId="22" r:id="rId28"/>
    <sheet name="day25" sheetId="21" r:id="rId29"/>
    <sheet name="day26" sheetId="20" r:id="rId30"/>
    <sheet name="day27" sheetId="19" r:id="rId31"/>
    <sheet name="day28" sheetId="18" r:id="rId32"/>
    <sheet name="day29" sheetId="17" r:id="rId33"/>
    <sheet name="day30" sheetId="16" r:id="rId34"/>
    <sheet name="day31" sheetId="15" r:id="rId35"/>
    <sheet name="rate" sheetId="41" state="hidden" r:id="rId36"/>
    <sheet name=" blank day" sheetId="8" state="hidden" r:id="rId37"/>
    <sheet name="Module1" sheetId="5" state="veryHidden" r:id="rId38"/>
  </sheets>
  <definedNames>
    <definedName name="Personnel">rate!#REF!</definedName>
    <definedName name="_xlnm.Print_Area" localSheetId="13">'day10'!$A$1:$I$182</definedName>
    <definedName name="_xlnm.Print_Area" localSheetId="14">'day11'!$A$1:$I$182</definedName>
    <definedName name="_xlnm.Print_Area" localSheetId="15">'day12'!$A$1:$I$182</definedName>
    <definedName name="_xlnm.Print_Area" localSheetId="16">'day13'!$A$1:$I$182</definedName>
    <definedName name="_xlnm.Print_Area" localSheetId="17">'day14'!$A$1:$I$182</definedName>
    <definedName name="_xlnm.Print_Area" localSheetId="18">'day15'!$A$1:$I$182</definedName>
    <definedName name="_xlnm.Print_Area" localSheetId="19">'day16'!$A$1:$I$182</definedName>
    <definedName name="_xlnm.Print_Area" localSheetId="20">'day17'!$A$1:$I$182</definedName>
    <definedName name="_xlnm.Print_Area" localSheetId="21">'day18'!$A$1:$I$182</definedName>
    <definedName name="_xlnm.Print_Area" localSheetId="22">'day19'!$A$1:$I$182</definedName>
    <definedName name="_xlnm.Print_Area" localSheetId="5">'day2'!$A$1:$I$183</definedName>
    <definedName name="_xlnm.Print_Area" localSheetId="23">'day20'!$A$1:$I$182</definedName>
    <definedName name="_xlnm.Print_Area" localSheetId="24">'day21'!$A$1:$I$182</definedName>
    <definedName name="_xlnm.Print_Area" localSheetId="25">'day22'!$A$1:$I$182</definedName>
    <definedName name="_xlnm.Print_Area" localSheetId="26">'day23'!$A$1:$I$182</definedName>
    <definedName name="_xlnm.Print_Area" localSheetId="27">'day24'!$A$1:$I$182</definedName>
    <definedName name="_xlnm.Print_Area" localSheetId="28">'day25'!$A$1:$I$182</definedName>
    <definedName name="_xlnm.Print_Area" localSheetId="29">'day26'!$A$1:$I$182</definedName>
    <definedName name="_xlnm.Print_Area" localSheetId="30">'day27'!$A$1:$I$182</definedName>
    <definedName name="_xlnm.Print_Area" localSheetId="31">'day28'!$A$1:$I$182</definedName>
    <definedName name="_xlnm.Print_Area" localSheetId="32">'day29'!$A$1:$I$182</definedName>
    <definedName name="_xlnm.Print_Area" localSheetId="6">'day3'!$A$1:$I$182</definedName>
    <definedName name="_xlnm.Print_Area" localSheetId="33">'day30'!$A$1:$I$182</definedName>
    <definedName name="_xlnm.Print_Area" localSheetId="34">'day31'!$A$1:$I$182</definedName>
    <definedName name="_xlnm.Print_Area" localSheetId="7">'day4'!$A$1:$I$182</definedName>
    <definedName name="_xlnm.Print_Area" localSheetId="8">'day5'!$A$1:$I$182</definedName>
    <definedName name="_xlnm.Print_Area" localSheetId="9">'day6'!$A$1:$I$182</definedName>
    <definedName name="_xlnm.Print_Area" localSheetId="10">'day7'!$A$1:$I$182</definedName>
    <definedName name="_xlnm.Print_Area" localSheetId="11">'day8'!$A$1:$I$182</definedName>
    <definedName name="_xlnm.Print_Area" localSheetId="12">'day9'!$A$1:$I$182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9" i="10" l="1"/>
  <c r="E9" i="43" l="1"/>
  <c r="B4" i="44"/>
  <c r="B4" i="13" s="1"/>
  <c r="B4" i="12" s="1"/>
  <c r="B4" i="11" s="1"/>
  <c r="B4" i="10" s="1"/>
  <c r="B4" i="9" s="1"/>
  <c r="B4" i="14" s="1"/>
  <c r="B4" i="38" s="1"/>
  <c r="B4" i="37" s="1"/>
  <c r="B4" i="36" s="1"/>
  <c r="B4" i="35" s="1"/>
  <c r="B4" i="34" s="1"/>
  <c r="B4" i="33" s="1"/>
  <c r="H29" i="39"/>
  <c r="H180" i="44" l="1"/>
  <c r="G178" i="44"/>
  <c r="G171" i="44"/>
  <c r="G164" i="44"/>
  <c r="G157" i="44"/>
  <c r="G148" i="44"/>
  <c r="G139" i="44"/>
  <c r="G130" i="44"/>
  <c r="G116" i="44"/>
  <c r="H100" i="44"/>
  <c r="E100" i="44"/>
  <c r="C100" i="44"/>
  <c r="F99" i="44"/>
  <c r="H99" i="44" s="1"/>
  <c r="C99" i="44"/>
  <c r="E98" i="44"/>
  <c r="H98" i="44" s="1"/>
  <c r="C98" i="44"/>
  <c r="F97" i="44"/>
  <c r="H97" i="44" s="1"/>
  <c r="C97" i="44"/>
  <c r="E96" i="44"/>
  <c r="H96" i="44" s="1"/>
  <c r="C96" i="44"/>
  <c r="F95" i="44"/>
  <c r="H95" i="44" s="1"/>
  <c r="C95" i="44"/>
  <c r="G91" i="44"/>
  <c r="E82" i="44"/>
  <c r="F82" i="44" s="1"/>
  <c r="C82" i="44"/>
  <c r="E81" i="44"/>
  <c r="F81" i="44" s="1"/>
  <c r="C81" i="44"/>
  <c r="E80" i="44"/>
  <c r="F80" i="44" s="1"/>
  <c r="C80" i="44"/>
  <c r="E79" i="44"/>
  <c r="F79" i="44" s="1"/>
  <c r="C79" i="44"/>
  <c r="F78" i="44"/>
  <c r="E78" i="44"/>
  <c r="C78" i="44"/>
  <c r="E72" i="44"/>
  <c r="F72" i="44" s="1"/>
  <c r="E71" i="44"/>
  <c r="F71" i="44" s="1"/>
  <c r="E70" i="44"/>
  <c r="F70" i="44" s="1"/>
  <c r="E69" i="44"/>
  <c r="F69" i="44" s="1"/>
  <c r="E68" i="44"/>
  <c r="F68" i="44" s="1"/>
  <c r="F62" i="44"/>
  <c r="G62" i="44" s="1"/>
  <c r="D62" i="44"/>
  <c r="F61" i="44"/>
  <c r="G61" i="44" s="1"/>
  <c r="D61" i="44"/>
  <c r="F60" i="44"/>
  <c r="G60" i="44" s="1"/>
  <c r="D60" i="44"/>
  <c r="G59" i="44"/>
  <c r="F59" i="44"/>
  <c r="D59" i="44"/>
  <c r="F58" i="44"/>
  <c r="G58" i="44" s="1"/>
  <c r="D58" i="44"/>
  <c r="F52" i="44"/>
  <c r="G52" i="44" s="1"/>
  <c r="D52" i="44"/>
  <c r="F51" i="44"/>
  <c r="G51" i="44" s="1"/>
  <c r="D51" i="44"/>
  <c r="F50" i="44"/>
  <c r="G50" i="44" s="1"/>
  <c r="D50" i="44"/>
  <c r="F49" i="44"/>
  <c r="G49" i="44" s="1"/>
  <c r="D49" i="44"/>
  <c r="F48" i="44"/>
  <c r="G48" i="44" s="1"/>
  <c r="D48" i="44"/>
  <c r="H42" i="44"/>
  <c r="I42" i="44" s="1"/>
  <c r="I41" i="44"/>
  <c r="H41" i="44"/>
  <c r="H40" i="44"/>
  <c r="I40" i="44" s="1"/>
  <c r="H39" i="44"/>
  <c r="I39" i="44" s="1"/>
  <c r="H38" i="44"/>
  <c r="I38" i="44" s="1"/>
  <c r="I37" i="44"/>
  <c r="H37" i="44"/>
  <c r="H36" i="44"/>
  <c r="I36" i="44" s="1"/>
  <c r="H35" i="44"/>
  <c r="I35" i="44" s="1"/>
  <c r="H34" i="44"/>
  <c r="I34" i="44" s="1"/>
  <c r="H33" i="44"/>
  <c r="I33" i="44" s="1"/>
  <c r="H32" i="44"/>
  <c r="I32" i="44" s="1"/>
  <c r="H31" i="44"/>
  <c r="I31" i="44" s="1"/>
  <c r="H30" i="44"/>
  <c r="I30" i="44" s="1"/>
  <c r="H29" i="44"/>
  <c r="I29" i="44" s="1"/>
  <c r="H28" i="44"/>
  <c r="I28" i="44" s="1"/>
  <c r="H27" i="44"/>
  <c r="I27" i="44" s="1"/>
  <c r="H26" i="44"/>
  <c r="I26" i="44" s="1"/>
  <c r="H25" i="44"/>
  <c r="I25" i="44" s="1"/>
  <c r="H24" i="44"/>
  <c r="I24" i="44" s="1"/>
  <c r="H23" i="44"/>
  <c r="I23" i="44" s="1"/>
  <c r="H22" i="44"/>
  <c r="I22" i="44" s="1"/>
  <c r="H21" i="44"/>
  <c r="I21" i="44" s="1"/>
  <c r="H20" i="44"/>
  <c r="I20" i="44" s="1"/>
  <c r="H19" i="44"/>
  <c r="I19" i="44" s="1"/>
  <c r="H18" i="44"/>
  <c r="I18" i="44" s="1"/>
  <c r="H17" i="44"/>
  <c r="I17" i="44" s="1"/>
  <c r="H16" i="44"/>
  <c r="I16" i="44" s="1"/>
  <c r="H15" i="44"/>
  <c r="I15" i="44" s="1"/>
  <c r="H14" i="44"/>
  <c r="I14" i="44" s="1"/>
  <c r="H13" i="44"/>
  <c r="I13" i="44" s="1"/>
  <c r="H12" i="44"/>
  <c r="I12" i="44" s="1"/>
  <c r="H11" i="44"/>
  <c r="I11" i="44" s="1"/>
  <c r="H10" i="44"/>
  <c r="I10" i="44" s="1"/>
  <c r="H9" i="44"/>
  <c r="I9" i="44" s="1"/>
  <c r="H8" i="44"/>
  <c r="I8" i="44" s="1"/>
  <c r="H7" i="44"/>
  <c r="I7" i="44" s="1"/>
  <c r="F1" i="44"/>
  <c r="F74" i="44" l="1"/>
  <c r="G64" i="44"/>
  <c r="G54" i="44"/>
  <c r="I44" i="44"/>
  <c r="F84" i="44"/>
  <c r="H102" i="44"/>
  <c r="F1" i="13"/>
  <c r="H7" i="13"/>
  <c r="I7" i="13"/>
  <c r="H8" i="13"/>
  <c r="I8" i="13" s="1"/>
  <c r="H9" i="13"/>
  <c r="I9" i="13"/>
  <c r="H10" i="13"/>
  <c r="I10" i="13" s="1"/>
  <c r="H11" i="13"/>
  <c r="I11" i="13"/>
  <c r="H12" i="13"/>
  <c r="I12" i="13" s="1"/>
  <c r="H13" i="13"/>
  <c r="I13" i="13"/>
  <c r="H14" i="13"/>
  <c r="I14" i="13" s="1"/>
  <c r="H15" i="13"/>
  <c r="I15" i="13"/>
  <c r="H16" i="13"/>
  <c r="I16" i="13" s="1"/>
  <c r="H17" i="13"/>
  <c r="I17" i="13"/>
  <c r="H18" i="13"/>
  <c r="I18" i="13" s="1"/>
  <c r="H19" i="13"/>
  <c r="I19" i="13"/>
  <c r="H20" i="13"/>
  <c r="I20" i="13" s="1"/>
  <c r="H21" i="13"/>
  <c r="I21" i="13"/>
  <c r="H22" i="13"/>
  <c r="I22" i="13" s="1"/>
  <c r="H23" i="13"/>
  <c r="I23" i="13"/>
  <c r="H24" i="13"/>
  <c r="I24" i="13" s="1"/>
  <c r="H25" i="13"/>
  <c r="I25" i="13"/>
  <c r="H26" i="13"/>
  <c r="I26" i="13" s="1"/>
  <c r="H27" i="13"/>
  <c r="I27" i="13"/>
  <c r="H28" i="13"/>
  <c r="I28" i="13" s="1"/>
  <c r="H29" i="13"/>
  <c r="I29" i="13"/>
  <c r="H30" i="13"/>
  <c r="I30" i="13" s="1"/>
  <c r="H31" i="13"/>
  <c r="I31" i="13"/>
  <c r="H32" i="13"/>
  <c r="I32" i="13" s="1"/>
  <c r="H33" i="13"/>
  <c r="I33" i="13"/>
  <c r="H34" i="13"/>
  <c r="I34" i="13" s="1"/>
  <c r="H35" i="13"/>
  <c r="I35" i="13"/>
  <c r="H36" i="13"/>
  <c r="I36" i="13" s="1"/>
  <c r="H37" i="13"/>
  <c r="I37" i="13"/>
  <c r="H38" i="13"/>
  <c r="I38" i="13" s="1"/>
  <c r="H39" i="13"/>
  <c r="I39" i="13"/>
  <c r="H40" i="13"/>
  <c r="I40" i="13" s="1"/>
  <c r="H41" i="13"/>
  <c r="I41" i="13"/>
  <c r="H42" i="13"/>
  <c r="I42" i="13" s="1"/>
  <c r="D48" i="13"/>
  <c r="F48" i="13"/>
  <c r="G48" i="13" s="1"/>
  <c r="D49" i="13"/>
  <c r="F49" i="13"/>
  <c r="G49" i="13" s="1"/>
  <c r="D50" i="13"/>
  <c r="F50" i="13"/>
  <c r="G50" i="13"/>
  <c r="D51" i="13"/>
  <c r="F51" i="13"/>
  <c r="G51" i="13"/>
  <c r="D52" i="13"/>
  <c r="F52" i="13"/>
  <c r="G52" i="13" s="1"/>
  <c r="D58" i="13"/>
  <c r="F58" i="13"/>
  <c r="G58" i="13" s="1"/>
  <c r="D59" i="13"/>
  <c r="F59" i="13"/>
  <c r="G59" i="13" s="1"/>
  <c r="D60" i="13"/>
  <c r="F60" i="13"/>
  <c r="G60" i="13"/>
  <c r="D61" i="13"/>
  <c r="F61" i="13"/>
  <c r="G61" i="13"/>
  <c r="D62" i="13"/>
  <c r="F62" i="13"/>
  <c r="G62" i="13" s="1"/>
  <c r="E68" i="13"/>
  <c r="F68" i="13" s="1"/>
  <c r="E69" i="13"/>
  <c r="F69" i="13"/>
  <c r="E70" i="13"/>
  <c r="F70" i="13" s="1"/>
  <c r="E71" i="13"/>
  <c r="F71" i="13"/>
  <c r="E72" i="13"/>
  <c r="F72" i="13" s="1"/>
  <c r="C78" i="13"/>
  <c r="E78" i="13"/>
  <c r="F78" i="13" s="1"/>
  <c r="C79" i="13"/>
  <c r="E79" i="13"/>
  <c r="F79" i="13"/>
  <c r="C80" i="13"/>
  <c r="E80" i="13"/>
  <c r="F80" i="13"/>
  <c r="C81" i="13"/>
  <c r="E81" i="13"/>
  <c r="F81" i="13" s="1"/>
  <c r="C82" i="13"/>
  <c r="E82" i="13"/>
  <c r="F82" i="13" s="1"/>
  <c r="G91" i="13"/>
  <c r="C95" i="13"/>
  <c r="F95" i="13"/>
  <c r="H95" i="13" s="1"/>
  <c r="C96" i="13"/>
  <c r="E96" i="13"/>
  <c r="H96" i="13" s="1"/>
  <c r="C97" i="13"/>
  <c r="F97" i="13"/>
  <c r="H97" i="13"/>
  <c r="C98" i="13"/>
  <c r="E98" i="13"/>
  <c r="H98" i="13"/>
  <c r="C99" i="13"/>
  <c r="F99" i="13"/>
  <c r="H99" i="13" s="1"/>
  <c r="C100" i="13"/>
  <c r="E100" i="13"/>
  <c r="H100" i="13" s="1"/>
  <c r="G116" i="13"/>
  <c r="G130" i="13"/>
  <c r="G139" i="13"/>
  <c r="G148" i="13"/>
  <c r="G157" i="13"/>
  <c r="G164" i="13"/>
  <c r="G171" i="13"/>
  <c r="G178" i="13"/>
  <c r="H180" i="13"/>
  <c r="F1" i="12"/>
  <c r="H7" i="12"/>
  <c r="I7" i="12"/>
  <c r="H8" i="12"/>
  <c r="I8" i="12" s="1"/>
  <c r="H9" i="12"/>
  <c r="I9" i="12"/>
  <c r="H10" i="12"/>
  <c r="I10" i="12" s="1"/>
  <c r="H11" i="12"/>
  <c r="I11" i="12"/>
  <c r="H12" i="12"/>
  <c r="I12" i="12" s="1"/>
  <c r="H13" i="12"/>
  <c r="I13" i="12"/>
  <c r="H14" i="12"/>
  <c r="I14" i="12" s="1"/>
  <c r="H15" i="12"/>
  <c r="I15" i="12"/>
  <c r="H16" i="12"/>
  <c r="I16" i="12" s="1"/>
  <c r="H17" i="12"/>
  <c r="I17" i="12"/>
  <c r="H18" i="12"/>
  <c r="I18" i="12" s="1"/>
  <c r="H19" i="12"/>
  <c r="I19" i="12"/>
  <c r="H20" i="12"/>
  <c r="I20" i="12" s="1"/>
  <c r="H21" i="12"/>
  <c r="I21" i="12"/>
  <c r="H22" i="12"/>
  <c r="I22" i="12" s="1"/>
  <c r="H23" i="12"/>
  <c r="I23" i="12"/>
  <c r="H24" i="12"/>
  <c r="I24" i="12" s="1"/>
  <c r="H25" i="12"/>
  <c r="I25" i="12"/>
  <c r="H26" i="12"/>
  <c r="I26" i="12" s="1"/>
  <c r="H27" i="12"/>
  <c r="I27" i="12"/>
  <c r="H28" i="12"/>
  <c r="I28" i="12" s="1"/>
  <c r="H29" i="12"/>
  <c r="I29" i="12"/>
  <c r="H30" i="12"/>
  <c r="I30" i="12" s="1"/>
  <c r="H31" i="12"/>
  <c r="I31" i="12"/>
  <c r="H32" i="12"/>
  <c r="I32" i="12" s="1"/>
  <c r="H33" i="12"/>
  <c r="I33" i="12"/>
  <c r="H34" i="12"/>
  <c r="I34" i="12" s="1"/>
  <c r="H35" i="12"/>
  <c r="I35" i="12"/>
  <c r="H36" i="12"/>
  <c r="I36" i="12" s="1"/>
  <c r="H37" i="12"/>
  <c r="I37" i="12"/>
  <c r="H38" i="12"/>
  <c r="I38" i="12" s="1"/>
  <c r="H39" i="12"/>
  <c r="I39" i="12"/>
  <c r="H40" i="12"/>
  <c r="I40" i="12" s="1"/>
  <c r="H41" i="12"/>
  <c r="I41" i="12"/>
  <c r="H42" i="12"/>
  <c r="I42" i="12" s="1"/>
  <c r="D48" i="12"/>
  <c r="F48" i="12"/>
  <c r="G48" i="12" s="1"/>
  <c r="G54" i="12" s="1"/>
  <c r="D49" i="12"/>
  <c r="F49" i="12"/>
  <c r="G49" i="12" s="1"/>
  <c r="D50" i="12"/>
  <c r="F50" i="12"/>
  <c r="G50" i="12"/>
  <c r="D51" i="12"/>
  <c r="F51" i="12"/>
  <c r="G51" i="12"/>
  <c r="D52" i="12"/>
  <c r="F52" i="12"/>
  <c r="G52" i="12" s="1"/>
  <c r="D58" i="12"/>
  <c r="F58" i="12"/>
  <c r="G58" i="12" s="1"/>
  <c r="G64" i="12" s="1"/>
  <c r="D59" i="12"/>
  <c r="F59" i="12"/>
  <c r="G59" i="12" s="1"/>
  <c r="D60" i="12"/>
  <c r="F60" i="12"/>
  <c r="G60" i="12"/>
  <c r="D61" i="12"/>
  <c r="F61" i="12"/>
  <c r="G61" i="12"/>
  <c r="D62" i="12"/>
  <c r="F62" i="12"/>
  <c r="G62" i="12" s="1"/>
  <c r="E68" i="12"/>
  <c r="F68" i="12" s="1"/>
  <c r="E69" i="12"/>
  <c r="F69" i="12"/>
  <c r="E70" i="12"/>
  <c r="F70" i="12" s="1"/>
  <c r="E71" i="12"/>
  <c r="F71" i="12"/>
  <c r="E72" i="12"/>
  <c r="F72" i="12" s="1"/>
  <c r="C78" i="12"/>
  <c r="E78" i="12"/>
  <c r="F78" i="12" s="1"/>
  <c r="C79" i="12"/>
  <c r="E79" i="12"/>
  <c r="F79" i="12"/>
  <c r="C80" i="12"/>
  <c r="E80" i="12"/>
  <c r="F80" i="12"/>
  <c r="C81" i="12"/>
  <c r="E81" i="12"/>
  <c r="F81" i="12" s="1"/>
  <c r="C82" i="12"/>
  <c r="E82" i="12"/>
  <c r="F82" i="12" s="1"/>
  <c r="G91" i="12"/>
  <c r="C95" i="12"/>
  <c r="F95" i="12"/>
  <c r="H95" i="12" s="1"/>
  <c r="C96" i="12"/>
  <c r="E96" i="12"/>
  <c r="H96" i="12" s="1"/>
  <c r="C97" i="12"/>
  <c r="F97" i="12"/>
  <c r="H97" i="12"/>
  <c r="C98" i="12"/>
  <c r="E98" i="12"/>
  <c r="H98" i="12"/>
  <c r="C99" i="12"/>
  <c r="F99" i="12"/>
  <c r="H99" i="12" s="1"/>
  <c r="C100" i="12"/>
  <c r="E100" i="12"/>
  <c r="H100" i="12" s="1"/>
  <c r="G116" i="12"/>
  <c r="G130" i="12"/>
  <c r="G139" i="12"/>
  <c r="G148" i="12"/>
  <c r="G157" i="12"/>
  <c r="G164" i="12"/>
  <c r="G171" i="12"/>
  <c r="G178" i="12"/>
  <c r="H180" i="12"/>
  <c r="F1" i="11"/>
  <c r="H7" i="11"/>
  <c r="I7" i="11"/>
  <c r="I44" i="11" s="1"/>
  <c r="G180" i="11" s="1"/>
  <c r="H8" i="11"/>
  <c r="I8" i="11"/>
  <c r="H9" i="11"/>
  <c r="I9" i="11"/>
  <c r="H10" i="11"/>
  <c r="I10" i="11"/>
  <c r="H11" i="11"/>
  <c r="I11" i="11"/>
  <c r="H12" i="11"/>
  <c r="I12" i="11"/>
  <c r="H13" i="11"/>
  <c r="I13" i="11"/>
  <c r="H14" i="11"/>
  <c r="I14" i="11"/>
  <c r="H15" i="11"/>
  <c r="I15" i="11"/>
  <c r="H16" i="11"/>
  <c r="I16" i="11"/>
  <c r="H17" i="11"/>
  <c r="I17" i="11"/>
  <c r="H18" i="11"/>
  <c r="I18" i="11"/>
  <c r="H19" i="11"/>
  <c r="I19" i="11"/>
  <c r="H20" i="11"/>
  <c r="I20" i="11"/>
  <c r="H21" i="11"/>
  <c r="I21" i="11"/>
  <c r="H22" i="11"/>
  <c r="I22" i="11"/>
  <c r="H23" i="11"/>
  <c r="I23" i="11"/>
  <c r="H24" i="11"/>
  <c r="I24" i="11"/>
  <c r="H25" i="11"/>
  <c r="I25" i="11"/>
  <c r="H26" i="11"/>
  <c r="I26" i="11"/>
  <c r="H27" i="11"/>
  <c r="I27" i="11"/>
  <c r="H28" i="11"/>
  <c r="I28" i="11"/>
  <c r="H29" i="11"/>
  <c r="I29" i="11"/>
  <c r="H30" i="11"/>
  <c r="I30" i="11"/>
  <c r="H31" i="11"/>
  <c r="I31" i="11"/>
  <c r="H32" i="11"/>
  <c r="I32" i="11"/>
  <c r="H33" i="11"/>
  <c r="I33" i="11"/>
  <c r="H34" i="11"/>
  <c r="I34" i="11"/>
  <c r="H35" i="11"/>
  <c r="I35" i="11"/>
  <c r="H36" i="11"/>
  <c r="I36" i="11"/>
  <c r="H37" i="11"/>
  <c r="I37" i="11"/>
  <c r="H38" i="11"/>
  <c r="I38" i="11"/>
  <c r="H39" i="11"/>
  <c r="I39" i="11"/>
  <c r="H40" i="11"/>
  <c r="I40" i="11"/>
  <c r="H41" i="11"/>
  <c r="I41" i="11"/>
  <c r="H42" i="11"/>
  <c r="I42" i="11"/>
  <c r="D48" i="11"/>
  <c r="F48" i="11"/>
  <c r="G48" i="11"/>
  <c r="D49" i="11"/>
  <c r="F49" i="11"/>
  <c r="G49" i="11" s="1"/>
  <c r="G54" i="11" s="1"/>
  <c r="D50" i="11"/>
  <c r="F50" i="11"/>
  <c r="G50" i="11"/>
  <c r="D51" i="11"/>
  <c r="F51" i="11"/>
  <c r="G51" i="11"/>
  <c r="D52" i="11"/>
  <c r="F52" i="11"/>
  <c r="G52" i="11"/>
  <c r="D58" i="11"/>
  <c r="F58" i="11"/>
  <c r="G58" i="11"/>
  <c r="D59" i="11"/>
  <c r="F59" i="11"/>
  <c r="G59" i="11" s="1"/>
  <c r="G64" i="11" s="1"/>
  <c r="D60" i="11"/>
  <c r="F60" i="11"/>
  <c r="G60" i="11"/>
  <c r="D61" i="11"/>
  <c r="F61" i="11"/>
  <c r="G61" i="11"/>
  <c r="D62" i="11"/>
  <c r="F62" i="11"/>
  <c r="G62" i="11"/>
  <c r="E68" i="11"/>
  <c r="F68" i="11" s="1"/>
  <c r="F74" i="11" s="1"/>
  <c r="E69" i="11"/>
  <c r="F69" i="11"/>
  <c r="E70" i="11"/>
  <c r="F70" i="11" s="1"/>
  <c r="E71" i="11"/>
  <c r="F71" i="11"/>
  <c r="E72" i="11"/>
  <c r="F72" i="11" s="1"/>
  <c r="C78" i="11"/>
  <c r="E78" i="11"/>
  <c r="F78" i="11" s="1"/>
  <c r="F84" i="11" s="1"/>
  <c r="C79" i="11"/>
  <c r="E79" i="11"/>
  <c r="F79" i="11"/>
  <c r="C80" i="11"/>
  <c r="E80" i="11"/>
  <c r="F80" i="11"/>
  <c r="C81" i="11"/>
  <c r="E81" i="11"/>
  <c r="F81" i="11"/>
  <c r="C82" i="11"/>
  <c r="E82" i="11"/>
  <c r="F82" i="11" s="1"/>
  <c r="G91" i="11"/>
  <c r="C95" i="11"/>
  <c r="F95" i="11"/>
  <c r="H95" i="11"/>
  <c r="C96" i="11"/>
  <c r="E96" i="11"/>
  <c r="H96" i="11" s="1"/>
  <c r="H102" i="11" s="1"/>
  <c r="C97" i="11"/>
  <c r="F97" i="11"/>
  <c r="H97" i="11"/>
  <c r="C98" i="11"/>
  <c r="E98" i="11"/>
  <c r="H98" i="11"/>
  <c r="C99" i="11"/>
  <c r="F99" i="11"/>
  <c r="H99" i="11"/>
  <c r="C100" i="11"/>
  <c r="E100" i="11"/>
  <c r="H100" i="11" s="1"/>
  <c r="G116" i="11"/>
  <c r="G130" i="11"/>
  <c r="G139" i="11"/>
  <c r="G148" i="11"/>
  <c r="G157" i="11"/>
  <c r="G164" i="11"/>
  <c r="G171" i="11"/>
  <c r="G178" i="11"/>
  <c r="H180" i="11"/>
  <c r="F1" i="10"/>
  <c r="H7" i="10"/>
  <c r="I7" i="10"/>
  <c r="H8" i="10"/>
  <c r="I8" i="10" s="1"/>
  <c r="H9" i="10"/>
  <c r="I9" i="10"/>
  <c r="H10" i="10"/>
  <c r="I10" i="10" s="1"/>
  <c r="H11" i="10"/>
  <c r="I11" i="10"/>
  <c r="H12" i="10"/>
  <c r="I12" i="10" s="1"/>
  <c r="H13" i="10"/>
  <c r="I13" i="10"/>
  <c r="H14" i="10"/>
  <c r="I14" i="10" s="1"/>
  <c r="H15" i="10"/>
  <c r="I15" i="10"/>
  <c r="H16" i="10"/>
  <c r="I16" i="10" s="1"/>
  <c r="H17" i="10"/>
  <c r="I17" i="10"/>
  <c r="H18" i="10"/>
  <c r="I18" i="10" s="1"/>
  <c r="H19" i="10"/>
  <c r="I19" i="10"/>
  <c r="H20" i="10"/>
  <c r="I20" i="10" s="1"/>
  <c r="H21" i="10"/>
  <c r="I21" i="10"/>
  <c r="H22" i="10"/>
  <c r="I22" i="10" s="1"/>
  <c r="H23" i="10"/>
  <c r="I23" i="10"/>
  <c r="H24" i="10"/>
  <c r="I24" i="10" s="1"/>
  <c r="H25" i="10"/>
  <c r="I25" i="10"/>
  <c r="H26" i="10"/>
  <c r="I26" i="10" s="1"/>
  <c r="H27" i="10"/>
  <c r="I27" i="10"/>
  <c r="H28" i="10"/>
  <c r="I28" i="10" s="1"/>
  <c r="H29" i="10"/>
  <c r="I29" i="10"/>
  <c r="H30" i="10"/>
  <c r="I30" i="10" s="1"/>
  <c r="H31" i="10"/>
  <c r="I31" i="10"/>
  <c r="H32" i="10"/>
  <c r="I32" i="10" s="1"/>
  <c r="H33" i="10"/>
  <c r="I33" i="10"/>
  <c r="H34" i="10"/>
  <c r="I34" i="10" s="1"/>
  <c r="H35" i="10"/>
  <c r="I35" i="10"/>
  <c r="H36" i="10"/>
  <c r="I36" i="10" s="1"/>
  <c r="H37" i="10"/>
  <c r="I37" i="10"/>
  <c r="H38" i="10"/>
  <c r="I38" i="10" s="1"/>
  <c r="H39" i="10"/>
  <c r="I39" i="10"/>
  <c r="H40" i="10"/>
  <c r="I40" i="10" s="1"/>
  <c r="H41" i="10"/>
  <c r="I41" i="10"/>
  <c r="H42" i="10"/>
  <c r="I42" i="10" s="1"/>
  <c r="D48" i="10"/>
  <c r="F48" i="10"/>
  <c r="G48" i="10" s="1"/>
  <c r="D49" i="10"/>
  <c r="F49" i="10"/>
  <c r="G49" i="10" s="1"/>
  <c r="D50" i="10"/>
  <c r="F50" i="10"/>
  <c r="G50" i="10"/>
  <c r="D51" i="10"/>
  <c r="F51" i="10"/>
  <c r="G51" i="10"/>
  <c r="D52" i="10"/>
  <c r="F52" i="10"/>
  <c r="G52" i="10" s="1"/>
  <c r="D58" i="10"/>
  <c r="F58" i="10"/>
  <c r="G58" i="10" s="1"/>
  <c r="D59" i="10"/>
  <c r="F59" i="10"/>
  <c r="G59" i="10" s="1"/>
  <c r="D60" i="10"/>
  <c r="F60" i="10"/>
  <c r="G60" i="10"/>
  <c r="D61" i="10"/>
  <c r="F61" i="10"/>
  <c r="G61" i="10"/>
  <c r="D62" i="10"/>
  <c r="F62" i="10"/>
  <c r="G62" i="10" s="1"/>
  <c r="E68" i="10"/>
  <c r="F68" i="10" s="1"/>
  <c r="E69" i="10"/>
  <c r="E70" i="10"/>
  <c r="F70" i="10" s="1"/>
  <c r="E71" i="10"/>
  <c r="F71" i="10"/>
  <c r="E72" i="10"/>
  <c r="F72" i="10" s="1"/>
  <c r="C78" i="10"/>
  <c r="E78" i="10"/>
  <c r="F78" i="10" s="1"/>
  <c r="C79" i="10"/>
  <c r="E79" i="10"/>
  <c r="F79" i="10"/>
  <c r="C80" i="10"/>
  <c r="E80" i="10"/>
  <c r="F80" i="10"/>
  <c r="C81" i="10"/>
  <c r="E81" i="10"/>
  <c r="F81" i="10" s="1"/>
  <c r="C82" i="10"/>
  <c r="E82" i="10"/>
  <c r="F82" i="10" s="1"/>
  <c r="G91" i="10"/>
  <c r="C95" i="10"/>
  <c r="F95" i="10"/>
  <c r="H95" i="10" s="1"/>
  <c r="C96" i="10"/>
  <c r="E96" i="10"/>
  <c r="H96" i="10" s="1"/>
  <c r="C97" i="10"/>
  <c r="F97" i="10"/>
  <c r="H97" i="10"/>
  <c r="C98" i="10"/>
  <c r="E98" i="10"/>
  <c r="H98" i="10"/>
  <c r="C99" i="10"/>
  <c r="F99" i="10"/>
  <c r="H99" i="10" s="1"/>
  <c r="C100" i="10"/>
  <c r="E100" i="10"/>
  <c r="H100" i="10" s="1"/>
  <c r="G116" i="10"/>
  <c r="G130" i="10"/>
  <c r="G139" i="10"/>
  <c r="G148" i="10"/>
  <c r="G157" i="10"/>
  <c r="G164" i="10"/>
  <c r="G171" i="10"/>
  <c r="G178" i="10"/>
  <c r="H180" i="10"/>
  <c r="H180" i="15"/>
  <c r="G178" i="15"/>
  <c r="G171" i="15"/>
  <c r="G164" i="15"/>
  <c r="G157" i="15"/>
  <c r="G148" i="15"/>
  <c r="G139" i="15"/>
  <c r="G130" i="15"/>
  <c r="G116" i="15"/>
  <c r="H100" i="15"/>
  <c r="E100" i="15"/>
  <c r="C100" i="15"/>
  <c r="F99" i="15"/>
  <c r="H99" i="15" s="1"/>
  <c r="C99" i="15"/>
  <c r="E98" i="15"/>
  <c r="H98" i="15" s="1"/>
  <c r="C98" i="15"/>
  <c r="F97" i="15"/>
  <c r="H97" i="15" s="1"/>
  <c r="C97" i="15"/>
  <c r="H96" i="15"/>
  <c r="E96" i="15"/>
  <c r="C96" i="15"/>
  <c r="F95" i="15"/>
  <c r="H95" i="15" s="1"/>
  <c r="C95" i="15"/>
  <c r="G91" i="15"/>
  <c r="F82" i="15"/>
  <c r="E82" i="15"/>
  <c r="C82" i="15"/>
  <c r="E81" i="15"/>
  <c r="F81" i="15" s="1"/>
  <c r="C81" i="15"/>
  <c r="E80" i="15"/>
  <c r="F80" i="15" s="1"/>
  <c r="C80" i="15"/>
  <c r="F79" i="15"/>
  <c r="E79" i="15"/>
  <c r="C79" i="15"/>
  <c r="F78" i="15"/>
  <c r="E78" i="15"/>
  <c r="C78" i="15"/>
  <c r="F72" i="15"/>
  <c r="E72" i="15"/>
  <c r="E71" i="15"/>
  <c r="F71" i="15" s="1"/>
  <c r="F70" i="15"/>
  <c r="E70" i="15"/>
  <c r="E69" i="15"/>
  <c r="F69" i="15" s="1"/>
  <c r="F68" i="15"/>
  <c r="F74" i="15" s="1"/>
  <c r="E68" i="15"/>
  <c r="F62" i="15"/>
  <c r="G62" i="15" s="1"/>
  <c r="D62" i="15"/>
  <c r="F61" i="15"/>
  <c r="G61" i="15" s="1"/>
  <c r="D61" i="15"/>
  <c r="G60" i="15"/>
  <c r="F60" i="15"/>
  <c r="D60" i="15"/>
  <c r="G59" i="15"/>
  <c r="F59" i="15"/>
  <c r="D59" i="15"/>
  <c r="F58" i="15"/>
  <c r="G58" i="15" s="1"/>
  <c r="G64" i="15" s="1"/>
  <c r="D58" i="15"/>
  <c r="F52" i="15"/>
  <c r="G52" i="15" s="1"/>
  <c r="D52" i="15"/>
  <c r="F51" i="15"/>
  <c r="G51" i="15" s="1"/>
  <c r="D51" i="15"/>
  <c r="G50" i="15"/>
  <c r="F50" i="15"/>
  <c r="D50" i="15"/>
  <c r="G49" i="15"/>
  <c r="F49" i="15"/>
  <c r="D49" i="15"/>
  <c r="F48" i="15"/>
  <c r="G48" i="15" s="1"/>
  <c r="G54" i="15" s="1"/>
  <c r="D48" i="15"/>
  <c r="H42" i="15"/>
  <c r="I42" i="15" s="1"/>
  <c r="I41" i="15"/>
  <c r="H41" i="15"/>
  <c r="H40" i="15"/>
  <c r="I40" i="15" s="1"/>
  <c r="I39" i="15"/>
  <c r="H39" i="15"/>
  <c r="H38" i="15"/>
  <c r="I38" i="15" s="1"/>
  <c r="I37" i="15"/>
  <c r="H37" i="15"/>
  <c r="H36" i="15"/>
  <c r="I36" i="15" s="1"/>
  <c r="I35" i="15"/>
  <c r="H35" i="15"/>
  <c r="H34" i="15"/>
  <c r="I34" i="15" s="1"/>
  <c r="I33" i="15"/>
  <c r="H33" i="15"/>
  <c r="H32" i="15"/>
  <c r="I32" i="15" s="1"/>
  <c r="H31" i="15"/>
  <c r="I31" i="15" s="1"/>
  <c r="H30" i="15"/>
  <c r="I30" i="15" s="1"/>
  <c r="H29" i="15"/>
  <c r="I29" i="15" s="1"/>
  <c r="H28" i="15"/>
  <c r="I28" i="15" s="1"/>
  <c r="H27" i="15"/>
  <c r="I27" i="15" s="1"/>
  <c r="H26" i="15"/>
  <c r="I26" i="15" s="1"/>
  <c r="H25" i="15"/>
  <c r="I25" i="15" s="1"/>
  <c r="H24" i="15"/>
  <c r="I24" i="15" s="1"/>
  <c r="H23" i="15"/>
  <c r="I23" i="15" s="1"/>
  <c r="H22" i="15"/>
  <c r="I22" i="15" s="1"/>
  <c r="H21" i="15"/>
  <c r="I21" i="15" s="1"/>
  <c r="H20" i="15"/>
  <c r="I20" i="15" s="1"/>
  <c r="H19" i="15"/>
  <c r="I19" i="15" s="1"/>
  <c r="H18" i="15"/>
  <c r="I18" i="15" s="1"/>
  <c r="H17" i="15"/>
  <c r="I17" i="15" s="1"/>
  <c r="H16" i="15"/>
  <c r="I16" i="15" s="1"/>
  <c r="H15" i="15"/>
  <c r="I15" i="15" s="1"/>
  <c r="H14" i="15"/>
  <c r="I14" i="15" s="1"/>
  <c r="H13" i="15"/>
  <c r="I13" i="15" s="1"/>
  <c r="H12" i="15"/>
  <c r="I12" i="15" s="1"/>
  <c r="H11" i="15"/>
  <c r="I11" i="15" s="1"/>
  <c r="H10" i="15"/>
  <c r="I10" i="15" s="1"/>
  <c r="H9" i="15"/>
  <c r="I9" i="15" s="1"/>
  <c r="H8" i="15"/>
  <c r="I8" i="15" s="1"/>
  <c r="H7" i="15"/>
  <c r="I7" i="15" s="1"/>
  <c r="F1" i="15"/>
  <c r="H180" i="16"/>
  <c r="G178" i="16"/>
  <c r="G171" i="16"/>
  <c r="G164" i="16"/>
  <c r="G157" i="16"/>
  <c r="G148" i="16"/>
  <c r="G139" i="16"/>
  <c r="G130" i="16"/>
  <c r="G116" i="16"/>
  <c r="H100" i="16"/>
  <c r="E100" i="16"/>
  <c r="C100" i="16"/>
  <c r="F99" i="16"/>
  <c r="H99" i="16" s="1"/>
  <c r="C99" i="16"/>
  <c r="E98" i="16"/>
  <c r="H98" i="16" s="1"/>
  <c r="C98" i="16"/>
  <c r="H97" i="16"/>
  <c r="F97" i="16"/>
  <c r="C97" i="16"/>
  <c r="H96" i="16"/>
  <c r="E96" i="16"/>
  <c r="C96" i="16"/>
  <c r="F95" i="16"/>
  <c r="H95" i="16" s="1"/>
  <c r="H102" i="16" s="1"/>
  <c r="C95" i="16"/>
  <c r="G91" i="16"/>
  <c r="F82" i="16"/>
  <c r="E82" i="16"/>
  <c r="C82" i="16"/>
  <c r="E81" i="16"/>
  <c r="F81" i="16" s="1"/>
  <c r="C81" i="16"/>
  <c r="E80" i="16"/>
  <c r="F80" i="16" s="1"/>
  <c r="C80" i="16"/>
  <c r="E79" i="16"/>
  <c r="F79" i="16" s="1"/>
  <c r="C79" i="16"/>
  <c r="F78" i="16"/>
  <c r="F84" i="16" s="1"/>
  <c r="E78" i="16"/>
  <c r="C78" i="16"/>
  <c r="F72" i="16"/>
  <c r="E72" i="16"/>
  <c r="E71" i="16"/>
  <c r="F71" i="16" s="1"/>
  <c r="F70" i="16"/>
  <c r="E70" i="16"/>
  <c r="E69" i="16"/>
  <c r="F69" i="16" s="1"/>
  <c r="F68" i="16"/>
  <c r="F74" i="16" s="1"/>
  <c r="E68" i="16"/>
  <c r="F62" i="16"/>
  <c r="G62" i="16" s="1"/>
  <c r="D62" i="16"/>
  <c r="F61" i="16"/>
  <c r="G61" i="16" s="1"/>
  <c r="D61" i="16"/>
  <c r="F60" i="16"/>
  <c r="G60" i="16" s="1"/>
  <c r="D60" i="16"/>
  <c r="G59" i="16"/>
  <c r="F59" i="16"/>
  <c r="D59" i="16"/>
  <c r="F58" i="16"/>
  <c r="G58" i="16" s="1"/>
  <c r="D58" i="16"/>
  <c r="F52" i="16"/>
  <c r="G52" i="16" s="1"/>
  <c r="D52" i="16"/>
  <c r="F51" i="16"/>
  <c r="G51" i="16" s="1"/>
  <c r="D51" i="16"/>
  <c r="F50" i="16"/>
  <c r="G50" i="16" s="1"/>
  <c r="D50" i="16"/>
  <c r="G49" i="16"/>
  <c r="F49" i="16"/>
  <c r="D49" i="16"/>
  <c r="F48" i="16"/>
  <c r="G48" i="16" s="1"/>
  <c r="D48" i="16"/>
  <c r="H42" i="16"/>
  <c r="I42" i="16" s="1"/>
  <c r="H41" i="16"/>
  <c r="I41" i="16" s="1"/>
  <c r="H40" i="16"/>
  <c r="I40" i="16" s="1"/>
  <c r="H39" i="16"/>
  <c r="I39" i="16" s="1"/>
  <c r="H38" i="16"/>
  <c r="I38" i="16" s="1"/>
  <c r="H37" i="16"/>
  <c r="I37" i="16" s="1"/>
  <c r="H36" i="16"/>
  <c r="I36" i="16" s="1"/>
  <c r="H35" i="16"/>
  <c r="I35" i="16" s="1"/>
  <c r="H34" i="16"/>
  <c r="I34" i="16" s="1"/>
  <c r="H33" i="16"/>
  <c r="I33" i="16" s="1"/>
  <c r="H32" i="16"/>
  <c r="I32" i="16" s="1"/>
  <c r="H31" i="16"/>
  <c r="I31" i="16" s="1"/>
  <c r="H30" i="16"/>
  <c r="I30" i="16" s="1"/>
  <c r="H29" i="16"/>
  <c r="I29" i="16" s="1"/>
  <c r="H28" i="16"/>
  <c r="I28" i="16" s="1"/>
  <c r="H27" i="16"/>
  <c r="I27" i="16" s="1"/>
  <c r="H26" i="16"/>
  <c r="I26" i="16" s="1"/>
  <c r="H25" i="16"/>
  <c r="I25" i="16" s="1"/>
  <c r="H24" i="16"/>
  <c r="I24" i="16" s="1"/>
  <c r="H23" i="16"/>
  <c r="I23" i="16" s="1"/>
  <c r="H22" i="16"/>
  <c r="I22" i="16" s="1"/>
  <c r="H21" i="16"/>
  <c r="I21" i="16" s="1"/>
  <c r="H20" i="16"/>
  <c r="I20" i="16" s="1"/>
  <c r="H19" i="16"/>
  <c r="I19" i="16" s="1"/>
  <c r="H18" i="16"/>
  <c r="I18" i="16" s="1"/>
  <c r="H17" i="16"/>
  <c r="I17" i="16" s="1"/>
  <c r="H16" i="16"/>
  <c r="I16" i="16" s="1"/>
  <c r="H15" i="16"/>
  <c r="I15" i="16" s="1"/>
  <c r="H14" i="16"/>
  <c r="I14" i="16" s="1"/>
  <c r="H13" i="16"/>
  <c r="I13" i="16" s="1"/>
  <c r="H12" i="16"/>
  <c r="I12" i="16" s="1"/>
  <c r="H11" i="16"/>
  <c r="I11" i="16" s="1"/>
  <c r="H10" i="16"/>
  <c r="I10" i="16" s="1"/>
  <c r="H9" i="16"/>
  <c r="I9" i="16" s="1"/>
  <c r="H8" i="16"/>
  <c r="I8" i="16" s="1"/>
  <c r="H7" i="16"/>
  <c r="I7" i="16" s="1"/>
  <c r="F1" i="16"/>
  <c r="H180" i="17"/>
  <c r="G178" i="17"/>
  <c r="G171" i="17"/>
  <c r="G164" i="17"/>
  <c r="G157" i="17"/>
  <c r="G148" i="17"/>
  <c r="G139" i="17"/>
  <c r="G130" i="17"/>
  <c r="G116" i="17"/>
  <c r="H100" i="17"/>
  <c r="E100" i="17"/>
  <c r="C100" i="17"/>
  <c r="F99" i="17"/>
  <c r="H99" i="17" s="1"/>
  <c r="C99" i="17"/>
  <c r="E98" i="17"/>
  <c r="H98" i="17" s="1"/>
  <c r="C98" i="17"/>
  <c r="F97" i="17"/>
  <c r="H97" i="17" s="1"/>
  <c r="C97" i="17"/>
  <c r="H96" i="17"/>
  <c r="E96" i="17"/>
  <c r="C96" i="17"/>
  <c r="F95" i="17"/>
  <c r="H95" i="17" s="1"/>
  <c r="H102" i="17" s="1"/>
  <c r="C95" i="17"/>
  <c r="G91" i="17"/>
  <c r="F82" i="17"/>
  <c r="E82" i="17"/>
  <c r="C82" i="17"/>
  <c r="E81" i="17"/>
  <c r="F81" i="17" s="1"/>
  <c r="C81" i="17"/>
  <c r="F80" i="17"/>
  <c r="E80" i="17"/>
  <c r="C80" i="17"/>
  <c r="E79" i="17"/>
  <c r="F79" i="17" s="1"/>
  <c r="C79" i="17"/>
  <c r="F78" i="17"/>
  <c r="E78" i="17"/>
  <c r="C78" i="17"/>
  <c r="F72" i="17"/>
  <c r="E72" i="17"/>
  <c r="F71" i="17"/>
  <c r="E71" i="17"/>
  <c r="F70" i="17"/>
  <c r="E70" i="17"/>
  <c r="E69" i="17"/>
  <c r="F69" i="17" s="1"/>
  <c r="F68" i="17"/>
  <c r="E68" i="17"/>
  <c r="F62" i="17"/>
  <c r="G62" i="17" s="1"/>
  <c r="D62" i="17"/>
  <c r="F61" i="17"/>
  <c r="G61" i="17" s="1"/>
  <c r="D61" i="17"/>
  <c r="G60" i="17"/>
  <c r="F60" i="17"/>
  <c r="D60" i="17"/>
  <c r="G59" i="17"/>
  <c r="F59" i="17"/>
  <c r="D59" i="17"/>
  <c r="F58" i="17"/>
  <c r="G58" i="17" s="1"/>
  <c r="G64" i="17" s="1"/>
  <c r="D58" i="17"/>
  <c r="F52" i="17"/>
  <c r="G52" i="17" s="1"/>
  <c r="D52" i="17"/>
  <c r="F51" i="17"/>
  <c r="G51" i="17" s="1"/>
  <c r="D51" i="17"/>
  <c r="G50" i="17"/>
  <c r="F50" i="17"/>
  <c r="D50" i="17"/>
  <c r="G49" i="17"/>
  <c r="F49" i="17"/>
  <c r="D49" i="17"/>
  <c r="F48" i="17"/>
  <c r="G48" i="17" s="1"/>
  <c r="G54" i="17" s="1"/>
  <c r="D48" i="17"/>
  <c r="H42" i="17"/>
  <c r="I42" i="17" s="1"/>
  <c r="H41" i="17"/>
  <c r="I41" i="17" s="1"/>
  <c r="H40" i="17"/>
  <c r="I40" i="17" s="1"/>
  <c r="H39" i="17"/>
  <c r="I39" i="17" s="1"/>
  <c r="H38" i="17"/>
  <c r="I38" i="17" s="1"/>
  <c r="H37" i="17"/>
  <c r="I37" i="17" s="1"/>
  <c r="H36" i="17"/>
  <c r="I36" i="17" s="1"/>
  <c r="H35" i="17"/>
  <c r="I35" i="17" s="1"/>
  <c r="H34" i="17"/>
  <c r="I34" i="17" s="1"/>
  <c r="H33" i="17"/>
  <c r="I33" i="17" s="1"/>
  <c r="H32" i="17"/>
  <c r="I32" i="17" s="1"/>
  <c r="H31" i="17"/>
  <c r="I31" i="17" s="1"/>
  <c r="H30" i="17"/>
  <c r="I30" i="17" s="1"/>
  <c r="H29" i="17"/>
  <c r="I29" i="17" s="1"/>
  <c r="H28" i="17"/>
  <c r="I28" i="17" s="1"/>
  <c r="H27" i="17"/>
  <c r="I27" i="17" s="1"/>
  <c r="H26" i="17"/>
  <c r="I26" i="17" s="1"/>
  <c r="H25" i="17"/>
  <c r="I25" i="17" s="1"/>
  <c r="H24" i="17"/>
  <c r="I24" i="17" s="1"/>
  <c r="H23" i="17"/>
  <c r="I23" i="17" s="1"/>
  <c r="H22" i="17"/>
  <c r="I22" i="17" s="1"/>
  <c r="H21" i="17"/>
  <c r="I21" i="17" s="1"/>
  <c r="H20" i="17"/>
  <c r="I20" i="17" s="1"/>
  <c r="H19" i="17"/>
  <c r="I19" i="17" s="1"/>
  <c r="H18" i="17"/>
  <c r="I18" i="17" s="1"/>
  <c r="H17" i="17"/>
  <c r="I17" i="17" s="1"/>
  <c r="H16" i="17"/>
  <c r="I16" i="17" s="1"/>
  <c r="H15" i="17"/>
  <c r="I15" i="17" s="1"/>
  <c r="H14" i="17"/>
  <c r="I14" i="17" s="1"/>
  <c r="H13" i="17"/>
  <c r="I13" i="17" s="1"/>
  <c r="H12" i="17"/>
  <c r="I12" i="17" s="1"/>
  <c r="H11" i="17"/>
  <c r="I11" i="17" s="1"/>
  <c r="H10" i="17"/>
  <c r="I10" i="17" s="1"/>
  <c r="H9" i="17"/>
  <c r="I9" i="17" s="1"/>
  <c r="H8" i="17"/>
  <c r="I8" i="17" s="1"/>
  <c r="H7" i="17"/>
  <c r="I7" i="17" s="1"/>
  <c r="F1" i="17"/>
  <c r="H180" i="18"/>
  <c r="G178" i="18"/>
  <c r="G171" i="18"/>
  <c r="G164" i="18"/>
  <c r="G157" i="18"/>
  <c r="G148" i="18"/>
  <c r="G139" i="18"/>
  <c r="G130" i="18"/>
  <c r="G116" i="18"/>
  <c r="H100" i="18"/>
  <c r="E100" i="18"/>
  <c r="C100" i="18"/>
  <c r="F99" i="18"/>
  <c r="H99" i="18" s="1"/>
  <c r="C99" i="18"/>
  <c r="H98" i="18"/>
  <c r="E98" i="18"/>
  <c r="C98" i="18"/>
  <c r="H97" i="18"/>
  <c r="F97" i="18"/>
  <c r="C97" i="18"/>
  <c r="H96" i="18"/>
  <c r="E96" i="18"/>
  <c r="C96" i="18"/>
  <c r="F95" i="18"/>
  <c r="H95" i="18" s="1"/>
  <c r="H102" i="18" s="1"/>
  <c r="C95" i="18"/>
  <c r="G91" i="18"/>
  <c r="F82" i="18"/>
  <c r="E82" i="18"/>
  <c r="C82" i="18"/>
  <c r="E81" i="18"/>
  <c r="F81" i="18" s="1"/>
  <c r="C81" i="18"/>
  <c r="F80" i="18"/>
  <c r="E80" i="18"/>
  <c r="C80" i="18"/>
  <c r="F79" i="18"/>
  <c r="E79" i="18"/>
  <c r="C79" i="18"/>
  <c r="F78" i="18"/>
  <c r="F84" i="18" s="1"/>
  <c r="E78" i="18"/>
  <c r="C78" i="18"/>
  <c r="F72" i="18"/>
  <c r="E72" i="18"/>
  <c r="F71" i="18"/>
  <c r="E71" i="18"/>
  <c r="F70" i="18"/>
  <c r="E70" i="18"/>
  <c r="F69" i="18"/>
  <c r="E69" i="18"/>
  <c r="F68" i="18"/>
  <c r="F74" i="18" s="1"/>
  <c r="E68" i="18"/>
  <c r="F62" i="18"/>
  <c r="G62" i="18" s="1"/>
  <c r="D62" i="18"/>
  <c r="G61" i="18"/>
  <c r="F61" i="18"/>
  <c r="D61" i="18"/>
  <c r="G60" i="18"/>
  <c r="F60" i="18"/>
  <c r="D60" i="18"/>
  <c r="G59" i="18"/>
  <c r="F59" i="18"/>
  <c r="D59" i="18"/>
  <c r="F58" i="18"/>
  <c r="G58" i="18" s="1"/>
  <c r="G64" i="18" s="1"/>
  <c r="D58" i="18"/>
  <c r="F52" i="18"/>
  <c r="G52" i="18" s="1"/>
  <c r="D52" i="18"/>
  <c r="G51" i="18"/>
  <c r="F51" i="18"/>
  <c r="D51" i="18"/>
  <c r="G50" i="18"/>
  <c r="F50" i="18"/>
  <c r="D50" i="18"/>
  <c r="G49" i="18"/>
  <c r="F49" i="18"/>
  <c r="D49" i="18"/>
  <c r="F48" i="18"/>
  <c r="G48" i="18" s="1"/>
  <c r="D48" i="18"/>
  <c r="H42" i="18"/>
  <c r="I42" i="18" s="1"/>
  <c r="I41" i="18"/>
  <c r="H41" i="18"/>
  <c r="H40" i="18"/>
  <c r="I40" i="18" s="1"/>
  <c r="I39" i="18"/>
  <c r="H39" i="18"/>
  <c r="H38" i="18"/>
  <c r="I38" i="18" s="1"/>
  <c r="I37" i="18"/>
  <c r="H37" i="18"/>
  <c r="H36" i="18"/>
  <c r="I36" i="18" s="1"/>
  <c r="I35" i="18"/>
  <c r="H35" i="18"/>
  <c r="H34" i="18"/>
  <c r="I34" i="18" s="1"/>
  <c r="I33" i="18"/>
  <c r="H33" i="18"/>
  <c r="H32" i="18"/>
  <c r="I32" i="18" s="1"/>
  <c r="I31" i="18"/>
  <c r="H31" i="18"/>
  <c r="H30" i="18"/>
  <c r="I30" i="18" s="1"/>
  <c r="I29" i="18"/>
  <c r="H29" i="18"/>
  <c r="H28" i="18"/>
  <c r="I28" i="18" s="1"/>
  <c r="I27" i="18"/>
  <c r="H27" i="18"/>
  <c r="H26" i="18"/>
  <c r="I26" i="18" s="1"/>
  <c r="I25" i="18"/>
  <c r="H25" i="18"/>
  <c r="H24" i="18"/>
  <c r="I24" i="18" s="1"/>
  <c r="I23" i="18"/>
  <c r="H23" i="18"/>
  <c r="H22" i="18"/>
  <c r="I22" i="18" s="1"/>
  <c r="I21" i="18"/>
  <c r="H21" i="18"/>
  <c r="H20" i="18"/>
  <c r="I20" i="18" s="1"/>
  <c r="I19" i="18"/>
  <c r="H19" i="18"/>
  <c r="H18" i="18"/>
  <c r="I18" i="18" s="1"/>
  <c r="I17" i="18"/>
  <c r="H17" i="18"/>
  <c r="H16" i="18"/>
  <c r="I16" i="18" s="1"/>
  <c r="I15" i="18"/>
  <c r="H15" i="18"/>
  <c r="H14" i="18"/>
  <c r="I14" i="18" s="1"/>
  <c r="I13" i="18"/>
  <c r="H13" i="18"/>
  <c r="H12" i="18"/>
  <c r="I12" i="18" s="1"/>
  <c r="I11" i="18"/>
  <c r="H11" i="18"/>
  <c r="H10" i="18"/>
  <c r="I10" i="18" s="1"/>
  <c r="I9" i="18"/>
  <c r="H9" i="18"/>
  <c r="H8" i="18"/>
  <c r="I8" i="18" s="1"/>
  <c r="I7" i="18"/>
  <c r="H7" i="18"/>
  <c r="F1" i="18"/>
  <c r="H180" i="19"/>
  <c r="G178" i="19"/>
  <c r="G171" i="19"/>
  <c r="G164" i="19"/>
  <c r="G157" i="19"/>
  <c r="G148" i="19"/>
  <c r="G139" i="19"/>
  <c r="G130" i="19"/>
  <c r="G116" i="19"/>
  <c r="H100" i="19"/>
  <c r="E100" i="19"/>
  <c r="C100" i="19"/>
  <c r="F99" i="19"/>
  <c r="H99" i="19" s="1"/>
  <c r="C99" i="19"/>
  <c r="E98" i="19"/>
  <c r="H98" i="19" s="1"/>
  <c r="C98" i="19"/>
  <c r="H97" i="19"/>
  <c r="F97" i="19"/>
  <c r="C97" i="19"/>
  <c r="H96" i="19"/>
  <c r="E96" i="19"/>
  <c r="C96" i="19"/>
  <c r="F95" i="19"/>
  <c r="H95" i="19" s="1"/>
  <c r="H102" i="19" s="1"/>
  <c r="C95" i="19"/>
  <c r="G91" i="19"/>
  <c r="F82" i="19"/>
  <c r="E82" i="19"/>
  <c r="C82" i="19"/>
  <c r="E81" i="19"/>
  <c r="F81" i="19" s="1"/>
  <c r="C81" i="19"/>
  <c r="E80" i="19"/>
  <c r="F80" i="19" s="1"/>
  <c r="C80" i="19"/>
  <c r="F79" i="19"/>
  <c r="E79" i="19"/>
  <c r="C79" i="19"/>
  <c r="F78" i="19"/>
  <c r="F84" i="19" s="1"/>
  <c r="E78" i="19"/>
  <c r="C78" i="19"/>
  <c r="F72" i="19"/>
  <c r="E72" i="19"/>
  <c r="E71" i="19"/>
  <c r="F71" i="19" s="1"/>
  <c r="F70" i="19"/>
  <c r="E70" i="19"/>
  <c r="E69" i="19"/>
  <c r="F69" i="19" s="1"/>
  <c r="F68" i="19"/>
  <c r="E68" i="19"/>
  <c r="F62" i="19"/>
  <c r="G62" i="19" s="1"/>
  <c r="D62" i="19"/>
  <c r="F61" i="19"/>
  <c r="G61" i="19" s="1"/>
  <c r="D61" i="19"/>
  <c r="G60" i="19"/>
  <c r="F60" i="19"/>
  <c r="D60" i="19"/>
  <c r="G59" i="19"/>
  <c r="F59" i="19"/>
  <c r="D59" i="19"/>
  <c r="F58" i="19"/>
  <c r="G58" i="19" s="1"/>
  <c r="D58" i="19"/>
  <c r="F52" i="19"/>
  <c r="G52" i="19" s="1"/>
  <c r="D52" i="19"/>
  <c r="F51" i="19"/>
  <c r="G51" i="19" s="1"/>
  <c r="D51" i="19"/>
  <c r="G50" i="19"/>
  <c r="F50" i="19"/>
  <c r="D50" i="19"/>
  <c r="G49" i="19"/>
  <c r="F49" i="19"/>
  <c r="D49" i="19"/>
  <c r="F48" i="19"/>
  <c r="G48" i="19" s="1"/>
  <c r="D48" i="19"/>
  <c r="H42" i="19"/>
  <c r="I42" i="19" s="1"/>
  <c r="I41" i="19"/>
  <c r="H41" i="19"/>
  <c r="H40" i="19"/>
  <c r="I40" i="19" s="1"/>
  <c r="I39" i="19"/>
  <c r="H39" i="19"/>
  <c r="H38" i="19"/>
  <c r="I38" i="19" s="1"/>
  <c r="I37" i="19"/>
  <c r="H37" i="19"/>
  <c r="H36" i="19"/>
  <c r="I36" i="19" s="1"/>
  <c r="I35" i="19"/>
  <c r="H35" i="19"/>
  <c r="H34" i="19"/>
  <c r="I34" i="19" s="1"/>
  <c r="I33" i="19"/>
  <c r="H33" i="19"/>
  <c r="H32" i="19"/>
  <c r="I32" i="19" s="1"/>
  <c r="I31" i="19"/>
  <c r="H31" i="19"/>
  <c r="H30" i="19"/>
  <c r="I30" i="19" s="1"/>
  <c r="H29" i="19"/>
  <c r="I29" i="19" s="1"/>
  <c r="H28" i="19"/>
  <c r="I28" i="19" s="1"/>
  <c r="H27" i="19"/>
  <c r="I27" i="19" s="1"/>
  <c r="H26" i="19"/>
  <c r="I26" i="19" s="1"/>
  <c r="H25" i="19"/>
  <c r="I25" i="19" s="1"/>
  <c r="H24" i="19"/>
  <c r="I24" i="19" s="1"/>
  <c r="H23" i="19"/>
  <c r="I23" i="19" s="1"/>
  <c r="H22" i="19"/>
  <c r="I22" i="19" s="1"/>
  <c r="H21" i="19"/>
  <c r="I21" i="19" s="1"/>
  <c r="H20" i="19"/>
  <c r="I20" i="19" s="1"/>
  <c r="H19" i="19"/>
  <c r="I19" i="19" s="1"/>
  <c r="H18" i="19"/>
  <c r="I18" i="19" s="1"/>
  <c r="H17" i="19"/>
  <c r="I17" i="19" s="1"/>
  <c r="H16" i="19"/>
  <c r="I16" i="19" s="1"/>
  <c r="H15" i="19"/>
  <c r="I15" i="19" s="1"/>
  <c r="H14" i="19"/>
  <c r="I14" i="19" s="1"/>
  <c r="H13" i="19"/>
  <c r="I13" i="19" s="1"/>
  <c r="H12" i="19"/>
  <c r="I12" i="19" s="1"/>
  <c r="H11" i="19"/>
  <c r="I11" i="19" s="1"/>
  <c r="H10" i="19"/>
  <c r="I10" i="19" s="1"/>
  <c r="H9" i="19"/>
  <c r="I9" i="19" s="1"/>
  <c r="H8" i="19"/>
  <c r="I8" i="19" s="1"/>
  <c r="H7" i="19"/>
  <c r="I7" i="19" s="1"/>
  <c r="I44" i="19" s="1"/>
  <c r="F1" i="19"/>
  <c r="H180" i="20"/>
  <c r="G178" i="20"/>
  <c r="G171" i="20"/>
  <c r="G164" i="20"/>
  <c r="G157" i="20"/>
  <c r="G148" i="20"/>
  <c r="G139" i="20"/>
  <c r="G130" i="20"/>
  <c r="G116" i="20"/>
  <c r="H100" i="20"/>
  <c r="E100" i="20"/>
  <c r="C100" i="20"/>
  <c r="F99" i="20"/>
  <c r="H99" i="20" s="1"/>
  <c r="C99" i="20"/>
  <c r="H98" i="20"/>
  <c r="E98" i="20"/>
  <c r="C98" i="20"/>
  <c r="F97" i="20"/>
  <c r="H97" i="20" s="1"/>
  <c r="C97" i="20"/>
  <c r="H96" i="20"/>
  <c r="E96" i="20"/>
  <c r="C96" i="20"/>
  <c r="F95" i="20"/>
  <c r="H95" i="20" s="1"/>
  <c r="H102" i="20" s="1"/>
  <c r="C95" i="20"/>
  <c r="G91" i="20"/>
  <c r="F82" i="20"/>
  <c r="E82" i="20"/>
  <c r="C82" i="20"/>
  <c r="E81" i="20"/>
  <c r="F81" i="20" s="1"/>
  <c r="C81" i="20"/>
  <c r="F80" i="20"/>
  <c r="E80" i="20"/>
  <c r="C80" i="20"/>
  <c r="F79" i="20"/>
  <c r="E79" i="20"/>
  <c r="C79" i="20"/>
  <c r="F78" i="20"/>
  <c r="F84" i="20" s="1"/>
  <c r="E78" i="20"/>
  <c r="C78" i="20"/>
  <c r="F72" i="20"/>
  <c r="E72" i="20"/>
  <c r="F71" i="20"/>
  <c r="E71" i="20"/>
  <c r="F70" i="20"/>
  <c r="E70" i="20"/>
  <c r="E69" i="20"/>
  <c r="F69" i="20" s="1"/>
  <c r="F68" i="20"/>
  <c r="F74" i="20" s="1"/>
  <c r="E68" i="20"/>
  <c r="F62" i="20"/>
  <c r="G62" i="20" s="1"/>
  <c r="D62" i="20"/>
  <c r="F61" i="20"/>
  <c r="G61" i="20" s="1"/>
  <c r="D61" i="20"/>
  <c r="G60" i="20"/>
  <c r="F60" i="20"/>
  <c r="D60" i="20"/>
  <c r="G59" i="20"/>
  <c r="F59" i="20"/>
  <c r="D59" i="20"/>
  <c r="F58" i="20"/>
  <c r="G58" i="20" s="1"/>
  <c r="G64" i="20" s="1"/>
  <c r="D58" i="20"/>
  <c r="F52" i="20"/>
  <c r="G52" i="20" s="1"/>
  <c r="D52" i="20"/>
  <c r="F51" i="20"/>
  <c r="G51" i="20" s="1"/>
  <c r="D51" i="20"/>
  <c r="G50" i="20"/>
  <c r="F50" i="20"/>
  <c r="D50" i="20"/>
  <c r="G49" i="20"/>
  <c r="F49" i="20"/>
  <c r="D49" i="20"/>
  <c r="F48" i="20"/>
  <c r="G48" i="20" s="1"/>
  <c r="G54" i="20" s="1"/>
  <c r="D48" i="20"/>
  <c r="H42" i="20"/>
  <c r="I42" i="20" s="1"/>
  <c r="H41" i="20"/>
  <c r="I41" i="20" s="1"/>
  <c r="H40" i="20"/>
  <c r="I40" i="20" s="1"/>
  <c r="H39" i="20"/>
  <c r="I39" i="20" s="1"/>
  <c r="H38" i="20"/>
  <c r="I38" i="20" s="1"/>
  <c r="H37" i="20"/>
  <c r="I37" i="20" s="1"/>
  <c r="H36" i="20"/>
  <c r="I36" i="20" s="1"/>
  <c r="H35" i="20"/>
  <c r="I35" i="20" s="1"/>
  <c r="H34" i="20"/>
  <c r="I34" i="20" s="1"/>
  <c r="H33" i="20"/>
  <c r="I33" i="20" s="1"/>
  <c r="H32" i="20"/>
  <c r="I32" i="20" s="1"/>
  <c r="H31" i="20"/>
  <c r="I31" i="20" s="1"/>
  <c r="H30" i="20"/>
  <c r="I30" i="20" s="1"/>
  <c r="H29" i="20"/>
  <c r="I29" i="20" s="1"/>
  <c r="H28" i="20"/>
  <c r="I28" i="20" s="1"/>
  <c r="H27" i="20"/>
  <c r="I27" i="20" s="1"/>
  <c r="H26" i="20"/>
  <c r="I26" i="20" s="1"/>
  <c r="H25" i="20"/>
  <c r="I25" i="20" s="1"/>
  <c r="H24" i="20"/>
  <c r="I24" i="20" s="1"/>
  <c r="H23" i="20"/>
  <c r="I23" i="20" s="1"/>
  <c r="H22" i="20"/>
  <c r="I22" i="20" s="1"/>
  <c r="H21" i="20"/>
  <c r="I21" i="20" s="1"/>
  <c r="H20" i="20"/>
  <c r="I20" i="20" s="1"/>
  <c r="H19" i="20"/>
  <c r="I19" i="20" s="1"/>
  <c r="H18" i="20"/>
  <c r="I18" i="20" s="1"/>
  <c r="H17" i="20"/>
  <c r="I17" i="20" s="1"/>
  <c r="H16" i="20"/>
  <c r="I16" i="20" s="1"/>
  <c r="H15" i="20"/>
  <c r="I15" i="20" s="1"/>
  <c r="H14" i="20"/>
  <c r="I14" i="20" s="1"/>
  <c r="H13" i="20"/>
  <c r="I13" i="20" s="1"/>
  <c r="H12" i="20"/>
  <c r="I12" i="20" s="1"/>
  <c r="H11" i="20"/>
  <c r="I11" i="20" s="1"/>
  <c r="H10" i="20"/>
  <c r="I10" i="20" s="1"/>
  <c r="H9" i="20"/>
  <c r="I9" i="20" s="1"/>
  <c r="H8" i="20"/>
  <c r="I8" i="20" s="1"/>
  <c r="H7" i="20"/>
  <c r="I7" i="20" s="1"/>
  <c r="F1" i="20"/>
  <c r="H180" i="21"/>
  <c r="G178" i="21"/>
  <c r="G171" i="21"/>
  <c r="G164" i="21"/>
  <c r="G157" i="21"/>
  <c r="G148" i="21"/>
  <c r="G139" i="21"/>
  <c r="G130" i="21"/>
  <c r="G116" i="21"/>
  <c r="H100" i="21"/>
  <c r="E100" i="21"/>
  <c r="C100" i="21"/>
  <c r="F99" i="21"/>
  <c r="H99" i="21" s="1"/>
  <c r="C99" i="21"/>
  <c r="E98" i="21"/>
  <c r="H98" i="21" s="1"/>
  <c r="C98" i="21"/>
  <c r="F97" i="21"/>
  <c r="H97" i="21" s="1"/>
  <c r="C97" i="21"/>
  <c r="H96" i="21"/>
  <c r="E96" i="21"/>
  <c r="C96" i="21"/>
  <c r="F95" i="21"/>
  <c r="H95" i="21" s="1"/>
  <c r="C95" i="21"/>
  <c r="G91" i="21"/>
  <c r="F82" i="21"/>
  <c r="E82" i="21"/>
  <c r="C82" i="21"/>
  <c r="E81" i="21"/>
  <c r="F81" i="21" s="1"/>
  <c r="C81" i="21"/>
  <c r="E80" i="21"/>
  <c r="F80" i="21" s="1"/>
  <c r="C80" i="21"/>
  <c r="F79" i="21"/>
  <c r="E79" i="21"/>
  <c r="C79" i="21"/>
  <c r="F78" i="21"/>
  <c r="E78" i="21"/>
  <c r="C78" i="21"/>
  <c r="F72" i="21"/>
  <c r="E72" i="21"/>
  <c r="E71" i="21"/>
  <c r="F71" i="21" s="1"/>
  <c r="F70" i="21"/>
  <c r="E70" i="21"/>
  <c r="E69" i="21"/>
  <c r="F69" i="21" s="1"/>
  <c r="F68" i="21"/>
  <c r="F74" i="21" s="1"/>
  <c r="E68" i="21"/>
  <c r="F62" i="21"/>
  <c r="G62" i="21" s="1"/>
  <c r="D62" i="21"/>
  <c r="F61" i="21"/>
  <c r="G61" i="21" s="1"/>
  <c r="D61" i="21"/>
  <c r="G60" i="21"/>
  <c r="F60" i="21"/>
  <c r="D60" i="21"/>
  <c r="G59" i="21"/>
  <c r="F59" i="21"/>
  <c r="D59" i="21"/>
  <c r="F58" i="21"/>
  <c r="G58" i="21" s="1"/>
  <c r="G64" i="21" s="1"/>
  <c r="D58" i="21"/>
  <c r="F52" i="21"/>
  <c r="G52" i="21" s="1"/>
  <c r="D52" i="21"/>
  <c r="F51" i="21"/>
  <c r="G51" i="21" s="1"/>
  <c r="D51" i="21"/>
  <c r="G50" i="21"/>
  <c r="F50" i="21"/>
  <c r="D50" i="21"/>
  <c r="G49" i="21"/>
  <c r="F49" i="21"/>
  <c r="D49" i="21"/>
  <c r="F48" i="21"/>
  <c r="G48" i="21" s="1"/>
  <c r="G54" i="21" s="1"/>
  <c r="D48" i="21"/>
  <c r="H42" i="21"/>
  <c r="I42" i="21" s="1"/>
  <c r="I41" i="21"/>
  <c r="H41" i="21"/>
  <c r="H40" i="21"/>
  <c r="I40" i="21" s="1"/>
  <c r="I39" i="21"/>
  <c r="H39" i="21"/>
  <c r="H38" i="21"/>
  <c r="I38" i="21" s="1"/>
  <c r="I37" i="21"/>
  <c r="H37" i="21"/>
  <c r="H36" i="21"/>
  <c r="I36" i="21" s="1"/>
  <c r="I35" i="21"/>
  <c r="H35" i="21"/>
  <c r="H34" i="21"/>
  <c r="I34" i="21" s="1"/>
  <c r="I33" i="21"/>
  <c r="H33" i="21"/>
  <c r="H32" i="21"/>
  <c r="I32" i="21" s="1"/>
  <c r="I31" i="21"/>
  <c r="H31" i="21"/>
  <c r="H30" i="21"/>
  <c r="I30" i="21" s="1"/>
  <c r="I29" i="21"/>
  <c r="H29" i="21"/>
  <c r="H28" i="21"/>
  <c r="I28" i="21" s="1"/>
  <c r="I27" i="21"/>
  <c r="H27" i="21"/>
  <c r="H26" i="21"/>
  <c r="I26" i="21" s="1"/>
  <c r="I25" i="21"/>
  <c r="H25" i="21"/>
  <c r="H24" i="21"/>
  <c r="I24" i="21" s="1"/>
  <c r="I23" i="21"/>
  <c r="H23" i="21"/>
  <c r="H22" i="21"/>
  <c r="I22" i="21" s="1"/>
  <c r="I21" i="21"/>
  <c r="H21" i="21"/>
  <c r="H20" i="21"/>
  <c r="I20" i="21" s="1"/>
  <c r="I19" i="21"/>
  <c r="H19" i="21"/>
  <c r="H18" i="21"/>
  <c r="I18" i="21" s="1"/>
  <c r="I17" i="21"/>
  <c r="H17" i="21"/>
  <c r="H16" i="21"/>
  <c r="I16" i="21" s="1"/>
  <c r="I15" i="21"/>
  <c r="H15" i="21"/>
  <c r="H14" i="21"/>
  <c r="I14" i="21" s="1"/>
  <c r="I13" i="21"/>
  <c r="H13" i="21"/>
  <c r="H12" i="21"/>
  <c r="I12" i="21" s="1"/>
  <c r="I11" i="21"/>
  <c r="H11" i="21"/>
  <c r="H10" i="21"/>
  <c r="I10" i="21" s="1"/>
  <c r="I9" i="21"/>
  <c r="H9" i="21"/>
  <c r="H8" i="21"/>
  <c r="I8" i="21" s="1"/>
  <c r="I7" i="21"/>
  <c r="H7" i="21"/>
  <c r="F1" i="21"/>
  <c r="H180" i="22"/>
  <c r="G178" i="22"/>
  <c r="G171" i="22"/>
  <c r="G164" i="22"/>
  <c r="G157" i="22"/>
  <c r="G148" i="22"/>
  <c r="G139" i="22"/>
  <c r="G130" i="22"/>
  <c r="G116" i="22"/>
  <c r="H100" i="22"/>
  <c r="E100" i="22"/>
  <c r="C100" i="22"/>
  <c r="F99" i="22"/>
  <c r="H99" i="22" s="1"/>
  <c r="C99" i="22"/>
  <c r="H98" i="22"/>
  <c r="E98" i="22"/>
  <c r="C98" i="22"/>
  <c r="F97" i="22"/>
  <c r="H97" i="22" s="1"/>
  <c r="C97" i="22"/>
  <c r="H96" i="22"/>
  <c r="E96" i="22"/>
  <c r="C96" i="22"/>
  <c r="F95" i="22"/>
  <c r="H95" i="22" s="1"/>
  <c r="H102" i="22" s="1"/>
  <c r="C95" i="22"/>
  <c r="G91" i="22"/>
  <c r="F82" i="22"/>
  <c r="E82" i="22"/>
  <c r="C82" i="22"/>
  <c r="E81" i="22"/>
  <c r="F81" i="22" s="1"/>
  <c r="C81" i="22"/>
  <c r="F80" i="22"/>
  <c r="E80" i="22"/>
  <c r="C80" i="22"/>
  <c r="E79" i="22"/>
  <c r="F79" i="22" s="1"/>
  <c r="C79" i="22"/>
  <c r="F78" i="22"/>
  <c r="F84" i="22" s="1"/>
  <c r="E78" i="22"/>
  <c r="C78" i="22"/>
  <c r="F72" i="22"/>
  <c r="E72" i="22"/>
  <c r="F71" i="22"/>
  <c r="E71" i="22"/>
  <c r="F70" i="22"/>
  <c r="E70" i="22"/>
  <c r="F69" i="22"/>
  <c r="E69" i="22"/>
  <c r="F68" i="22"/>
  <c r="F74" i="22" s="1"/>
  <c r="E68" i="22"/>
  <c r="F62" i="22"/>
  <c r="G62" i="22" s="1"/>
  <c r="D62" i="22"/>
  <c r="F61" i="22"/>
  <c r="G61" i="22" s="1"/>
  <c r="D61" i="22"/>
  <c r="G60" i="22"/>
  <c r="F60" i="22"/>
  <c r="D60" i="22"/>
  <c r="G59" i="22"/>
  <c r="F59" i="22"/>
  <c r="D59" i="22"/>
  <c r="F58" i="22"/>
  <c r="G58" i="22" s="1"/>
  <c r="G64" i="22" s="1"/>
  <c r="D58" i="22"/>
  <c r="F52" i="22"/>
  <c r="G52" i="22" s="1"/>
  <c r="D52" i="22"/>
  <c r="F51" i="22"/>
  <c r="G51" i="22" s="1"/>
  <c r="D51" i="22"/>
  <c r="G50" i="22"/>
  <c r="F50" i="22"/>
  <c r="D50" i="22"/>
  <c r="G49" i="22"/>
  <c r="F49" i="22"/>
  <c r="D49" i="22"/>
  <c r="F48" i="22"/>
  <c r="G48" i="22" s="1"/>
  <c r="G54" i="22" s="1"/>
  <c r="D48" i="22"/>
  <c r="H42" i="22"/>
  <c r="I42" i="22" s="1"/>
  <c r="H41" i="22"/>
  <c r="I41" i="22" s="1"/>
  <c r="H40" i="22"/>
  <c r="I40" i="22" s="1"/>
  <c r="H39" i="22"/>
  <c r="I39" i="22" s="1"/>
  <c r="H38" i="22"/>
  <c r="I38" i="22" s="1"/>
  <c r="H37" i="22"/>
  <c r="I37" i="22" s="1"/>
  <c r="H36" i="22"/>
  <c r="I36" i="22" s="1"/>
  <c r="H35" i="22"/>
  <c r="I35" i="22" s="1"/>
  <c r="H34" i="22"/>
  <c r="I34" i="22" s="1"/>
  <c r="H33" i="22"/>
  <c r="I33" i="22" s="1"/>
  <c r="H32" i="22"/>
  <c r="I32" i="22" s="1"/>
  <c r="H31" i="22"/>
  <c r="I31" i="22" s="1"/>
  <c r="H30" i="22"/>
  <c r="I30" i="22" s="1"/>
  <c r="H29" i="22"/>
  <c r="I29" i="22" s="1"/>
  <c r="H28" i="22"/>
  <c r="I28" i="22" s="1"/>
  <c r="H27" i="22"/>
  <c r="I27" i="22" s="1"/>
  <c r="H26" i="22"/>
  <c r="I26" i="22" s="1"/>
  <c r="H25" i="22"/>
  <c r="I25" i="22" s="1"/>
  <c r="H24" i="22"/>
  <c r="I24" i="22" s="1"/>
  <c r="H23" i="22"/>
  <c r="I23" i="22" s="1"/>
  <c r="H22" i="22"/>
  <c r="I22" i="22" s="1"/>
  <c r="H21" i="22"/>
  <c r="I21" i="22" s="1"/>
  <c r="H20" i="22"/>
  <c r="I20" i="22" s="1"/>
  <c r="H19" i="22"/>
  <c r="I19" i="22" s="1"/>
  <c r="H18" i="22"/>
  <c r="I18" i="22" s="1"/>
  <c r="H17" i="22"/>
  <c r="I17" i="22" s="1"/>
  <c r="H16" i="22"/>
  <c r="I16" i="22" s="1"/>
  <c r="H15" i="22"/>
  <c r="I15" i="22" s="1"/>
  <c r="H14" i="22"/>
  <c r="I14" i="22" s="1"/>
  <c r="H13" i="22"/>
  <c r="I13" i="22" s="1"/>
  <c r="H12" i="22"/>
  <c r="I12" i="22" s="1"/>
  <c r="H11" i="22"/>
  <c r="I11" i="22" s="1"/>
  <c r="H10" i="22"/>
  <c r="I10" i="22" s="1"/>
  <c r="H9" i="22"/>
  <c r="I9" i="22" s="1"/>
  <c r="H8" i="22"/>
  <c r="I8" i="22" s="1"/>
  <c r="H7" i="22"/>
  <c r="I7" i="22" s="1"/>
  <c r="I44" i="22" s="1"/>
  <c r="G180" i="22" s="1"/>
  <c r="F1" i="22"/>
  <c r="H180" i="23"/>
  <c r="G178" i="23"/>
  <c r="G171" i="23"/>
  <c r="G164" i="23"/>
  <c r="G157" i="23"/>
  <c r="G148" i="23"/>
  <c r="G139" i="23"/>
  <c r="G130" i="23"/>
  <c r="G116" i="23"/>
  <c r="H100" i="23"/>
  <c r="E100" i="23"/>
  <c r="C100" i="23"/>
  <c r="F99" i="23"/>
  <c r="H99" i="23" s="1"/>
  <c r="C99" i="23"/>
  <c r="E98" i="23"/>
  <c r="H98" i="23" s="1"/>
  <c r="C98" i="23"/>
  <c r="F97" i="23"/>
  <c r="H97" i="23" s="1"/>
  <c r="C97" i="23"/>
  <c r="H96" i="23"/>
  <c r="E96" i="23"/>
  <c r="C96" i="23"/>
  <c r="F95" i="23"/>
  <c r="H95" i="23" s="1"/>
  <c r="C95" i="23"/>
  <c r="G91" i="23"/>
  <c r="F82" i="23"/>
  <c r="E82" i="23"/>
  <c r="C82" i="23"/>
  <c r="E81" i="23"/>
  <c r="F81" i="23" s="1"/>
  <c r="C81" i="23"/>
  <c r="E80" i="23"/>
  <c r="F80" i="23" s="1"/>
  <c r="C80" i="23"/>
  <c r="E79" i="23"/>
  <c r="F79" i="23" s="1"/>
  <c r="C79" i="23"/>
  <c r="F78" i="23"/>
  <c r="E78" i="23"/>
  <c r="C78" i="23"/>
  <c r="F72" i="23"/>
  <c r="E72" i="23"/>
  <c r="E71" i="23"/>
  <c r="F71" i="23" s="1"/>
  <c r="F70" i="23"/>
  <c r="E70" i="23"/>
  <c r="E69" i="23"/>
  <c r="F69" i="23" s="1"/>
  <c r="F68" i="23"/>
  <c r="E68" i="23"/>
  <c r="F62" i="23"/>
  <c r="G62" i="23" s="1"/>
  <c r="D62" i="23"/>
  <c r="F61" i="23"/>
  <c r="G61" i="23" s="1"/>
  <c r="D61" i="23"/>
  <c r="G60" i="23"/>
  <c r="F60" i="23"/>
  <c r="D60" i="23"/>
  <c r="G59" i="23"/>
  <c r="F59" i="23"/>
  <c r="D59" i="23"/>
  <c r="F58" i="23"/>
  <c r="G58" i="23" s="1"/>
  <c r="G64" i="23" s="1"/>
  <c r="D58" i="23"/>
  <c r="F52" i="23"/>
  <c r="G52" i="23" s="1"/>
  <c r="D52" i="23"/>
  <c r="F51" i="23"/>
  <c r="G51" i="23" s="1"/>
  <c r="D51" i="23"/>
  <c r="G50" i="23"/>
  <c r="F50" i="23"/>
  <c r="D50" i="23"/>
  <c r="G49" i="23"/>
  <c r="F49" i="23"/>
  <c r="D49" i="23"/>
  <c r="F48" i="23"/>
  <c r="G48" i="23" s="1"/>
  <c r="G54" i="23" s="1"/>
  <c r="D48" i="23"/>
  <c r="H42" i="23"/>
  <c r="I42" i="23" s="1"/>
  <c r="I41" i="23"/>
  <c r="H41" i="23"/>
  <c r="H40" i="23"/>
  <c r="I40" i="23" s="1"/>
  <c r="H39" i="23"/>
  <c r="I39" i="23" s="1"/>
  <c r="H38" i="23"/>
  <c r="I38" i="23" s="1"/>
  <c r="H37" i="23"/>
  <c r="I37" i="23" s="1"/>
  <c r="H36" i="23"/>
  <c r="I36" i="23" s="1"/>
  <c r="H35" i="23"/>
  <c r="I35" i="23" s="1"/>
  <c r="H34" i="23"/>
  <c r="I34" i="23" s="1"/>
  <c r="H33" i="23"/>
  <c r="I33" i="23" s="1"/>
  <c r="H32" i="23"/>
  <c r="I32" i="23" s="1"/>
  <c r="H31" i="23"/>
  <c r="I31" i="23" s="1"/>
  <c r="H30" i="23"/>
  <c r="I30" i="23" s="1"/>
  <c r="H29" i="23"/>
  <c r="I29" i="23" s="1"/>
  <c r="H28" i="23"/>
  <c r="I28" i="23" s="1"/>
  <c r="H27" i="23"/>
  <c r="I27" i="23" s="1"/>
  <c r="H26" i="23"/>
  <c r="I26" i="23" s="1"/>
  <c r="H25" i="23"/>
  <c r="I25" i="23" s="1"/>
  <c r="H24" i="23"/>
  <c r="I24" i="23" s="1"/>
  <c r="H23" i="23"/>
  <c r="I23" i="23" s="1"/>
  <c r="H22" i="23"/>
  <c r="I22" i="23" s="1"/>
  <c r="H21" i="23"/>
  <c r="I21" i="23" s="1"/>
  <c r="H20" i="23"/>
  <c r="I20" i="23" s="1"/>
  <c r="H19" i="23"/>
  <c r="I19" i="23" s="1"/>
  <c r="H18" i="23"/>
  <c r="I18" i="23" s="1"/>
  <c r="H17" i="23"/>
  <c r="I17" i="23" s="1"/>
  <c r="H16" i="23"/>
  <c r="I16" i="23" s="1"/>
  <c r="H15" i="23"/>
  <c r="I15" i="23" s="1"/>
  <c r="H14" i="23"/>
  <c r="I14" i="23" s="1"/>
  <c r="H13" i="23"/>
  <c r="I13" i="23" s="1"/>
  <c r="H12" i="23"/>
  <c r="I12" i="23" s="1"/>
  <c r="H11" i="23"/>
  <c r="I11" i="23" s="1"/>
  <c r="H10" i="23"/>
  <c r="I10" i="23" s="1"/>
  <c r="H9" i="23"/>
  <c r="I9" i="23" s="1"/>
  <c r="H8" i="23"/>
  <c r="I8" i="23" s="1"/>
  <c r="H7" i="23"/>
  <c r="I7" i="23" s="1"/>
  <c r="F1" i="23"/>
  <c r="H180" i="24"/>
  <c r="G178" i="24"/>
  <c r="G171" i="24"/>
  <c r="G164" i="24"/>
  <c r="G157" i="24"/>
  <c r="G148" i="24"/>
  <c r="G139" i="24"/>
  <c r="G130" i="24"/>
  <c r="G116" i="24"/>
  <c r="H100" i="24"/>
  <c r="E100" i="24"/>
  <c r="C100" i="24"/>
  <c r="F99" i="24"/>
  <c r="H99" i="24" s="1"/>
  <c r="C99" i="24"/>
  <c r="E98" i="24"/>
  <c r="H98" i="24" s="1"/>
  <c r="C98" i="24"/>
  <c r="F97" i="24"/>
  <c r="H97" i="24" s="1"/>
  <c r="C97" i="24"/>
  <c r="H96" i="24"/>
  <c r="E96" i="24"/>
  <c r="C96" i="24"/>
  <c r="F95" i="24"/>
  <c r="H95" i="24" s="1"/>
  <c r="C95" i="24"/>
  <c r="G91" i="24"/>
  <c r="F82" i="24"/>
  <c r="E82" i="24"/>
  <c r="C82" i="24"/>
  <c r="E81" i="24"/>
  <c r="F81" i="24" s="1"/>
  <c r="C81" i="24"/>
  <c r="E80" i="24"/>
  <c r="F80" i="24" s="1"/>
  <c r="C80" i="24"/>
  <c r="F79" i="24"/>
  <c r="E79" i="24"/>
  <c r="C79" i="24"/>
  <c r="F78" i="24"/>
  <c r="E78" i="24"/>
  <c r="C78" i="24"/>
  <c r="F72" i="24"/>
  <c r="E72" i="24"/>
  <c r="E71" i="24"/>
  <c r="F71" i="24" s="1"/>
  <c r="F70" i="24"/>
  <c r="E70" i="24"/>
  <c r="E69" i="24"/>
  <c r="F69" i="24" s="1"/>
  <c r="F68" i="24"/>
  <c r="E68" i="24"/>
  <c r="F62" i="24"/>
  <c r="G62" i="24" s="1"/>
  <c r="D62" i="24"/>
  <c r="F61" i="24"/>
  <c r="G61" i="24" s="1"/>
  <c r="D61" i="24"/>
  <c r="G60" i="24"/>
  <c r="F60" i="24"/>
  <c r="D60" i="24"/>
  <c r="G59" i="24"/>
  <c r="F59" i="24"/>
  <c r="D59" i="24"/>
  <c r="F58" i="24"/>
  <c r="G58" i="24" s="1"/>
  <c r="G64" i="24" s="1"/>
  <c r="D58" i="24"/>
  <c r="F52" i="24"/>
  <c r="G52" i="24" s="1"/>
  <c r="D52" i="24"/>
  <c r="F51" i="24"/>
  <c r="G51" i="24" s="1"/>
  <c r="D51" i="24"/>
  <c r="G50" i="24"/>
  <c r="F50" i="24"/>
  <c r="D50" i="24"/>
  <c r="G49" i="24"/>
  <c r="F49" i="24"/>
  <c r="D49" i="24"/>
  <c r="F48" i="24"/>
  <c r="G48" i="24" s="1"/>
  <c r="G54" i="24" s="1"/>
  <c r="D48" i="24"/>
  <c r="H42" i="24"/>
  <c r="I42" i="24" s="1"/>
  <c r="I41" i="24"/>
  <c r="H41" i="24"/>
  <c r="H40" i="24"/>
  <c r="I40" i="24" s="1"/>
  <c r="I39" i="24"/>
  <c r="H39" i="24"/>
  <c r="H38" i="24"/>
  <c r="I38" i="24" s="1"/>
  <c r="I37" i="24"/>
  <c r="H37" i="24"/>
  <c r="H36" i="24"/>
  <c r="I36" i="24" s="1"/>
  <c r="H35" i="24"/>
  <c r="I35" i="24" s="1"/>
  <c r="H34" i="24"/>
  <c r="I34" i="24" s="1"/>
  <c r="H33" i="24"/>
  <c r="I33" i="24" s="1"/>
  <c r="H32" i="24"/>
  <c r="I32" i="24" s="1"/>
  <c r="H31" i="24"/>
  <c r="I31" i="24" s="1"/>
  <c r="H30" i="24"/>
  <c r="I30" i="24" s="1"/>
  <c r="H29" i="24"/>
  <c r="I29" i="24" s="1"/>
  <c r="H28" i="24"/>
  <c r="I28" i="24" s="1"/>
  <c r="H27" i="24"/>
  <c r="I27" i="24" s="1"/>
  <c r="H26" i="24"/>
  <c r="I26" i="24" s="1"/>
  <c r="H25" i="24"/>
  <c r="I25" i="24" s="1"/>
  <c r="H24" i="24"/>
  <c r="I24" i="24" s="1"/>
  <c r="H23" i="24"/>
  <c r="I23" i="24" s="1"/>
  <c r="H22" i="24"/>
  <c r="I22" i="24" s="1"/>
  <c r="H21" i="24"/>
  <c r="I21" i="24" s="1"/>
  <c r="H20" i="24"/>
  <c r="I20" i="24" s="1"/>
  <c r="H19" i="24"/>
  <c r="I19" i="24" s="1"/>
  <c r="H18" i="24"/>
  <c r="I18" i="24" s="1"/>
  <c r="H17" i="24"/>
  <c r="I17" i="24" s="1"/>
  <c r="H16" i="24"/>
  <c r="I16" i="24" s="1"/>
  <c r="H15" i="24"/>
  <c r="I15" i="24" s="1"/>
  <c r="H14" i="24"/>
  <c r="I14" i="24" s="1"/>
  <c r="H13" i="24"/>
  <c r="I13" i="24" s="1"/>
  <c r="H12" i="24"/>
  <c r="I12" i="24" s="1"/>
  <c r="H11" i="24"/>
  <c r="I11" i="24" s="1"/>
  <c r="H10" i="24"/>
  <c r="I10" i="24" s="1"/>
  <c r="H9" i="24"/>
  <c r="I9" i="24" s="1"/>
  <c r="H8" i="24"/>
  <c r="I8" i="24" s="1"/>
  <c r="H7" i="24"/>
  <c r="I7" i="24" s="1"/>
  <c r="I44" i="24" s="1"/>
  <c r="F1" i="24"/>
  <c r="H180" i="25"/>
  <c r="G178" i="25"/>
  <c r="G171" i="25"/>
  <c r="G164" i="25"/>
  <c r="G157" i="25"/>
  <c r="G148" i="25"/>
  <c r="G139" i="25"/>
  <c r="G130" i="25"/>
  <c r="G116" i="25"/>
  <c r="H100" i="25"/>
  <c r="E100" i="25"/>
  <c r="C100" i="25"/>
  <c r="F99" i="25"/>
  <c r="H99" i="25" s="1"/>
  <c r="C99" i="25"/>
  <c r="E98" i="25"/>
  <c r="H98" i="25" s="1"/>
  <c r="C98" i="25"/>
  <c r="F97" i="25"/>
  <c r="H97" i="25" s="1"/>
  <c r="C97" i="25"/>
  <c r="H96" i="25"/>
  <c r="E96" i="25"/>
  <c r="C96" i="25"/>
  <c r="F95" i="25"/>
  <c r="H95" i="25" s="1"/>
  <c r="C95" i="25"/>
  <c r="G91" i="25"/>
  <c r="F82" i="25"/>
  <c r="E82" i="25"/>
  <c r="C82" i="25"/>
  <c r="E81" i="25"/>
  <c r="F81" i="25" s="1"/>
  <c r="C81" i="25"/>
  <c r="E80" i="25"/>
  <c r="F80" i="25" s="1"/>
  <c r="C80" i="25"/>
  <c r="F79" i="25"/>
  <c r="E79" i="25"/>
  <c r="C79" i="25"/>
  <c r="F78" i="25"/>
  <c r="E78" i="25"/>
  <c r="C78" i="25"/>
  <c r="F72" i="25"/>
  <c r="E72" i="25"/>
  <c r="E71" i="25"/>
  <c r="F71" i="25" s="1"/>
  <c r="F70" i="25"/>
  <c r="E70" i="25"/>
  <c r="E69" i="25"/>
  <c r="F69" i="25" s="1"/>
  <c r="F68" i="25"/>
  <c r="F74" i="25" s="1"/>
  <c r="E68" i="25"/>
  <c r="F62" i="25"/>
  <c r="G62" i="25" s="1"/>
  <c r="D62" i="25"/>
  <c r="F61" i="25"/>
  <c r="G61" i="25" s="1"/>
  <c r="D61" i="25"/>
  <c r="G60" i="25"/>
  <c r="F60" i="25"/>
  <c r="D60" i="25"/>
  <c r="G59" i="25"/>
  <c r="F59" i="25"/>
  <c r="D59" i="25"/>
  <c r="F58" i="25"/>
  <c r="G58" i="25" s="1"/>
  <c r="G64" i="25" s="1"/>
  <c r="D58" i="25"/>
  <c r="F52" i="25"/>
  <c r="G52" i="25" s="1"/>
  <c r="D52" i="25"/>
  <c r="F51" i="25"/>
  <c r="G51" i="25" s="1"/>
  <c r="D51" i="25"/>
  <c r="G50" i="25"/>
  <c r="F50" i="25"/>
  <c r="D50" i="25"/>
  <c r="G49" i="25"/>
  <c r="F49" i="25"/>
  <c r="D49" i="25"/>
  <c r="F48" i="25"/>
  <c r="G48" i="25" s="1"/>
  <c r="G54" i="25" s="1"/>
  <c r="D48" i="25"/>
  <c r="H42" i="25"/>
  <c r="I42" i="25" s="1"/>
  <c r="I41" i="25"/>
  <c r="H41" i="25"/>
  <c r="H40" i="25"/>
  <c r="I40" i="25" s="1"/>
  <c r="I39" i="25"/>
  <c r="H39" i="25"/>
  <c r="H38" i="25"/>
  <c r="I38" i="25" s="1"/>
  <c r="I37" i="25"/>
  <c r="H37" i="25"/>
  <c r="H36" i="25"/>
  <c r="I36" i="25" s="1"/>
  <c r="I35" i="25"/>
  <c r="H35" i="25"/>
  <c r="H34" i="25"/>
  <c r="I34" i="25" s="1"/>
  <c r="I33" i="25"/>
  <c r="H33" i="25"/>
  <c r="H32" i="25"/>
  <c r="I32" i="25" s="1"/>
  <c r="I31" i="25"/>
  <c r="H31" i="25"/>
  <c r="H30" i="25"/>
  <c r="I30" i="25" s="1"/>
  <c r="I29" i="25"/>
  <c r="H29" i="25"/>
  <c r="H28" i="25"/>
  <c r="I28" i="25" s="1"/>
  <c r="I27" i="25"/>
  <c r="H27" i="25"/>
  <c r="H26" i="25"/>
  <c r="I26" i="25" s="1"/>
  <c r="I25" i="25"/>
  <c r="H25" i="25"/>
  <c r="H24" i="25"/>
  <c r="I24" i="25" s="1"/>
  <c r="I23" i="25"/>
  <c r="H23" i="25"/>
  <c r="H22" i="25"/>
  <c r="I22" i="25" s="1"/>
  <c r="I21" i="25"/>
  <c r="H21" i="25"/>
  <c r="H20" i="25"/>
  <c r="I20" i="25" s="1"/>
  <c r="I19" i="25"/>
  <c r="H19" i="25"/>
  <c r="H18" i="25"/>
  <c r="I18" i="25" s="1"/>
  <c r="I17" i="25"/>
  <c r="H17" i="25"/>
  <c r="H16" i="25"/>
  <c r="I16" i="25" s="1"/>
  <c r="I15" i="25"/>
  <c r="H15" i="25"/>
  <c r="H14" i="25"/>
  <c r="I14" i="25" s="1"/>
  <c r="I13" i="25"/>
  <c r="H13" i="25"/>
  <c r="H12" i="25"/>
  <c r="I12" i="25" s="1"/>
  <c r="I11" i="25"/>
  <c r="H11" i="25"/>
  <c r="H10" i="25"/>
  <c r="I10" i="25" s="1"/>
  <c r="I9" i="25"/>
  <c r="H9" i="25"/>
  <c r="H8" i="25"/>
  <c r="I8" i="25" s="1"/>
  <c r="I7" i="25"/>
  <c r="H7" i="25"/>
  <c r="F1" i="25"/>
  <c r="H180" i="26"/>
  <c r="G178" i="26"/>
  <c r="G171" i="26"/>
  <c r="G164" i="26"/>
  <c r="G157" i="26"/>
  <c r="G148" i="26"/>
  <c r="G139" i="26"/>
  <c r="G130" i="26"/>
  <c r="G116" i="26"/>
  <c r="H100" i="26"/>
  <c r="E100" i="26"/>
  <c r="C100" i="26"/>
  <c r="F99" i="26"/>
  <c r="H99" i="26" s="1"/>
  <c r="C99" i="26"/>
  <c r="E98" i="26"/>
  <c r="H98" i="26" s="1"/>
  <c r="C98" i="26"/>
  <c r="F97" i="26"/>
  <c r="H97" i="26" s="1"/>
  <c r="C97" i="26"/>
  <c r="H96" i="26"/>
  <c r="E96" i="26"/>
  <c r="C96" i="26"/>
  <c r="F95" i="26"/>
  <c r="H95" i="26" s="1"/>
  <c r="C95" i="26"/>
  <c r="G91" i="26"/>
  <c r="F82" i="26"/>
  <c r="E82" i="26"/>
  <c r="C82" i="26"/>
  <c r="E81" i="26"/>
  <c r="F81" i="26" s="1"/>
  <c r="C81" i="26"/>
  <c r="E80" i="26"/>
  <c r="F80" i="26" s="1"/>
  <c r="C80" i="26"/>
  <c r="E79" i="26"/>
  <c r="F79" i="26" s="1"/>
  <c r="C79" i="26"/>
  <c r="F78" i="26"/>
  <c r="E78" i="26"/>
  <c r="C78" i="26"/>
  <c r="F72" i="26"/>
  <c r="E72" i="26"/>
  <c r="E71" i="26"/>
  <c r="F71" i="26" s="1"/>
  <c r="F70" i="26"/>
  <c r="E70" i="26"/>
  <c r="E69" i="26"/>
  <c r="F69" i="26" s="1"/>
  <c r="F68" i="26"/>
  <c r="E68" i="26"/>
  <c r="F62" i="26"/>
  <c r="G62" i="26" s="1"/>
  <c r="D62" i="26"/>
  <c r="F61" i="26"/>
  <c r="G61" i="26" s="1"/>
  <c r="D61" i="26"/>
  <c r="F60" i="26"/>
  <c r="G60" i="26" s="1"/>
  <c r="D60" i="26"/>
  <c r="G59" i="26"/>
  <c r="F59" i="26"/>
  <c r="D59" i="26"/>
  <c r="F58" i="26"/>
  <c r="G58" i="26" s="1"/>
  <c r="D58" i="26"/>
  <c r="F52" i="26"/>
  <c r="G52" i="26" s="1"/>
  <c r="D52" i="26"/>
  <c r="F51" i="26"/>
  <c r="G51" i="26" s="1"/>
  <c r="D51" i="26"/>
  <c r="F50" i="26"/>
  <c r="G50" i="26" s="1"/>
  <c r="D50" i="26"/>
  <c r="G49" i="26"/>
  <c r="F49" i="26"/>
  <c r="D49" i="26"/>
  <c r="F48" i="26"/>
  <c r="G48" i="26" s="1"/>
  <c r="D48" i="26"/>
  <c r="H42" i="26"/>
  <c r="I42" i="26" s="1"/>
  <c r="H41" i="26"/>
  <c r="I41" i="26" s="1"/>
  <c r="H40" i="26"/>
  <c r="I40" i="26" s="1"/>
  <c r="H39" i="26"/>
  <c r="I39" i="26" s="1"/>
  <c r="H38" i="26"/>
  <c r="I38" i="26" s="1"/>
  <c r="H37" i="26"/>
  <c r="I37" i="26" s="1"/>
  <c r="H36" i="26"/>
  <c r="I36" i="26" s="1"/>
  <c r="H35" i="26"/>
  <c r="I35" i="26" s="1"/>
  <c r="H34" i="26"/>
  <c r="I34" i="26" s="1"/>
  <c r="H33" i="26"/>
  <c r="I33" i="26" s="1"/>
  <c r="H32" i="26"/>
  <c r="I32" i="26" s="1"/>
  <c r="H31" i="26"/>
  <c r="I31" i="26" s="1"/>
  <c r="H30" i="26"/>
  <c r="I30" i="26" s="1"/>
  <c r="H29" i="26"/>
  <c r="I29" i="26" s="1"/>
  <c r="H28" i="26"/>
  <c r="I28" i="26" s="1"/>
  <c r="H27" i="26"/>
  <c r="I27" i="26" s="1"/>
  <c r="H26" i="26"/>
  <c r="I26" i="26" s="1"/>
  <c r="H25" i="26"/>
  <c r="I25" i="26" s="1"/>
  <c r="H24" i="26"/>
  <c r="I24" i="26" s="1"/>
  <c r="H23" i="26"/>
  <c r="I23" i="26" s="1"/>
  <c r="H22" i="26"/>
  <c r="I22" i="26" s="1"/>
  <c r="H21" i="26"/>
  <c r="I21" i="26" s="1"/>
  <c r="H20" i="26"/>
  <c r="I20" i="26" s="1"/>
  <c r="H19" i="26"/>
  <c r="I19" i="26" s="1"/>
  <c r="H18" i="26"/>
  <c r="I18" i="26" s="1"/>
  <c r="H17" i="26"/>
  <c r="I17" i="26" s="1"/>
  <c r="H16" i="26"/>
  <c r="I16" i="26" s="1"/>
  <c r="H15" i="26"/>
  <c r="I15" i="26" s="1"/>
  <c r="H14" i="26"/>
  <c r="I14" i="26" s="1"/>
  <c r="H13" i="26"/>
  <c r="I13" i="26" s="1"/>
  <c r="H12" i="26"/>
  <c r="I12" i="26" s="1"/>
  <c r="H11" i="26"/>
  <c r="I11" i="26" s="1"/>
  <c r="H10" i="26"/>
  <c r="I10" i="26" s="1"/>
  <c r="H9" i="26"/>
  <c r="I9" i="26" s="1"/>
  <c r="H8" i="26"/>
  <c r="I8" i="26" s="1"/>
  <c r="H7" i="26"/>
  <c r="I7" i="26" s="1"/>
  <c r="F1" i="26"/>
  <c r="H180" i="27"/>
  <c r="G178" i="27"/>
  <c r="G171" i="27"/>
  <c r="G164" i="27"/>
  <c r="G157" i="27"/>
  <c r="G148" i="27"/>
  <c r="G139" i="27"/>
  <c r="G130" i="27"/>
  <c r="G116" i="27"/>
  <c r="H100" i="27"/>
  <c r="E100" i="27"/>
  <c r="C100" i="27"/>
  <c r="F99" i="27"/>
  <c r="H99" i="27" s="1"/>
  <c r="C99" i="27"/>
  <c r="H98" i="27"/>
  <c r="E98" i="27"/>
  <c r="C98" i="27"/>
  <c r="F97" i="27"/>
  <c r="H97" i="27" s="1"/>
  <c r="C97" i="27"/>
  <c r="H96" i="27"/>
  <c r="E96" i="27"/>
  <c r="C96" i="27"/>
  <c r="F95" i="27"/>
  <c r="H95" i="27" s="1"/>
  <c r="H102" i="27" s="1"/>
  <c r="C95" i="27"/>
  <c r="G91" i="27"/>
  <c r="F82" i="27"/>
  <c r="E82" i="27"/>
  <c r="C82" i="27"/>
  <c r="E81" i="27"/>
  <c r="F81" i="27" s="1"/>
  <c r="C81" i="27"/>
  <c r="F80" i="27"/>
  <c r="E80" i="27"/>
  <c r="C80" i="27"/>
  <c r="E79" i="27"/>
  <c r="F79" i="27" s="1"/>
  <c r="C79" i="27"/>
  <c r="F78" i="27"/>
  <c r="F84" i="27" s="1"/>
  <c r="E78" i="27"/>
  <c r="C78" i="27"/>
  <c r="F72" i="27"/>
  <c r="E72" i="27"/>
  <c r="F71" i="27"/>
  <c r="E71" i="27"/>
  <c r="F70" i="27"/>
  <c r="E70" i="27"/>
  <c r="F69" i="27"/>
  <c r="E69" i="27"/>
  <c r="F68" i="27"/>
  <c r="F74" i="27" s="1"/>
  <c r="E68" i="27"/>
  <c r="F62" i="27"/>
  <c r="G62" i="27" s="1"/>
  <c r="D62" i="27"/>
  <c r="F61" i="27"/>
  <c r="G61" i="27" s="1"/>
  <c r="D61" i="27"/>
  <c r="G60" i="27"/>
  <c r="F60" i="27"/>
  <c r="D60" i="27"/>
  <c r="G59" i="27"/>
  <c r="F59" i="27"/>
  <c r="D59" i="27"/>
  <c r="F58" i="27"/>
  <c r="G58" i="27" s="1"/>
  <c r="G64" i="27" s="1"/>
  <c r="D58" i="27"/>
  <c r="F52" i="27"/>
  <c r="G52" i="27" s="1"/>
  <c r="D52" i="27"/>
  <c r="F51" i="27"/>
  <c r="G51" i="27" s="1"/>
  <c r="D51" i="27"/>
  <c r="G50" i="27"/>
  <c r="F50" i="27"/>
  <c r="D50" i="27"/>
  <c r="G49" i="27"/>
  <c r="F49" i="27"/>
  <c r="D49" i="27"/>
  <c r="F48" i="27"/>
  <c r="G48" i="27" s="1"/>
  <c r="G54" i="27" s="1"/>
  <c r="D48" i="27"/>
  <c r="H42" i="27"/>
  <c r="I42" i="27" s="1"/>
  <c r="I41" i="27"/>
  <c r="H41" i="27"/>
  <c r="H40" i="27"/>
  <c r="I40" i="27" s="1"/>
  <c r="H39" i="27"/>
  <c r="I39" i="27" s="1"/>
  <c r="H38" i="27"/>
  <c r="I38" i="27" s="1"/>
  <c r="H37" i="27"/>
  <c r="I37" i="27" s="1"/>
  <c r="H36" i="27"/>
  <c r="I36" i="27" s="1"/>
  <c r="H35" i="27"/>
  <c r="I35" i="27" s="1"/>
  <c r="H34" i="27"/>
  <c r="I34" i="27" s="1"/>
  <c r="H33" i="27"/>
  <c r="I33" i="27" s="1"/>
  <c r="H32" i="27"/>
  <c r="I32" i="27" s="1"/>
  <c r="H31" i="27"/>
  <c r="I31" i="27" s="1"/>
  <c r="H30" i="27"/>
  <c r="I30" i="27" s="1"/>
  <c r="H29" i="27"/>
  <c r="I29" i="27" s="1"/>
  <c r="H28" i="27"/>
  <c r="I28" i="27" s="1"/>
  <c r="H27" i="27"/>
  <c r="I27" i="27" s="1"/>
  <c r="H26" i="27"/>
  <c r="I26" i="27" s="1"/>
  <c r="H25" i="27"/>
  <c r="I25" i="27" s="1"/>
  <c r="H24" i="27"/>
  <c r="I24" i="27" s="1"/>
  <c r="H23" i="27"/>
  <c r="I23" i="27" s="1"/>
  <c r="H22" i="27"/>
  <c r="I22" i="27" s="1"/>
  <c r="H21" i="27"/>
  <c r="I21" i="27" s="1"/>
  <c r="H20" i="27"/>
  <c r="I20" i="27" s="1"/>
  <c r="H19" i="27"/>
  <c r="I19" i="27" s="1"/>
  <c r="H18" i="27"/>
  <c r="I18" i="27" s="1"/>
  <c r="H17" i="27"/>
  <c r="I17" i="27" s="1"/>
  <c r="H16" i="27"/>
  <c r="I16" i="27" s="1"/>
  <c r="H15" i="27"/>
  <c r="I15" i="27" s="1"/>
  <c r="H14" i="27"/>
  <c r="I14" i="27" s="1"/>
  <c r="H13" i="27"/>
  <c r="I13" i="27" s="1"/>
  <c r="H12" i="27"/>
  <c r="I12" i="27" s="1"/>
  <c r="H11" i="27"/>
  <c r="I11" i="27" s="1"/>
  <c r="H10" i="27"/>
  <c r="I10" i="27" s="1"/>
  <c r="H9" i="27"/>
  <c r="I9" i="27" s="1"/>
  <c r="H8" i="27"/>
  <c r="I8" i="27" s="1"/>
  <c r="H7" i="27"/>
  <c r="I7" i="27" s="1"/>
  <c r="F1" i="27"/>
  <c r="H180" i="28"/>
  <c r="G178" i="28"/>
  <c r="G171" i="28"/>
  <c r="G164" i="28"/>
  <c r="G157" i="28"/>
  <c r="G148" i="28"/>
  <c r="G139" i="28"/>
  <c r="G130" i="28"/>
  <c r="G116" i="28"/>
  <c r="H100" i="28"/>
  <c r="E100" i="28"/>
  <c r="C100" i="28"/>
  <c r="F99" i="28"/>
  <c r="H99" i="28" s="1"/>
  <c r="C99" i="28"/>
  <c r="H98" i="28"/>
  <c r="E98" i="28"/>
  <c r="C98" i="28"/>
  <c r="F97" i="28"/>
  <c r="H97" i="28" s="1"/>
  <c r="C97" i="28"/>
  <c r="H96" i="28"/>
  <c r="E96" i="28"/>
  <c r="C96" i="28"/>
  <c r="F95" i="28"/>
  <c r="H95" i="28" s="1"/>
  <c r="H102" i="28" s="1"/>
  <c r="C95" i="28"/>
  <c r="G91" i="28"/>
  <c r="F82" i="28"/>
  <c r="E82" i="28"/>
  <c r="C82" i="28"/>
  <c r="E81" i="28"/>
  <c r="F81" i="28" s="1"/>
  <c r="C81" i="28"/>
  <c r="F80" i="28"/>
  <c r="E80" i="28"/>
  <c r="C80" i="28"/>
  <c r="E79" i="28"/>
  <c r="F79" i="28" s="1"/>
  <c r="C79" i="28"/>
  <c r="F78" i="28"/>
  <c r="F84" i="28" s="1"/>
  <c r="E78" i="28"/>
  <c r="C78" i="28"/>
  <c r="F72" i="28"/>
  <c r="E72" i="28"/>
  <c r="F71" i="28"/>
  <c r="E71" i="28"/>
  <c r="F70" i="28"/>
  <c r="E70" i="28"/>
  <c r="F69" i="28"/>
  <c r="E69" i="28"/>
  <c r="F68" i="28"/>
  <c r="F74" i="28" s="1"/>
  <c r="E68" i="28"/>
  <c r="F62" i="28"/>
  <c r="G62" i="28" s="1"/>
  <c r="D62" i="28"/>
  <c r="G61" i="28"/>
  <c r="F61" i="28"/>
  <c r="D61" i="28"/>
  <c r="F60" i="28"/>
  <c r="G60" i="28" s="1"/>
  <c r="D60" i="28"/>
  <c r="G59" i="28"/>
  <c r="F59" i="28"/>
  <c r="D59" i="28"/>
  <c r="F58" i="28"/>
  <c r="G58" i="28" s="1"/>
  <c r="G64" i="28" s="1"/>
  <c r="D58" i="28"/>
  <c r="F52" i="28"/>
  <c r="G52" i="28" s="1"/>
  <c r="D52" i="28"/>
  <c r="G51" i="28"/>
  <c r="F51" i="28"/>
  <c r="D51" i="28"/>
  <c r="F50" i="28"/>
  <c r="G50" i="28" s="1"/>
  <c r="D50" i="28"/>
  <c r="G49" i="28"/>
  <c r="F49" i="28"/>
  <c r="D49" i="28"/>
  <c r="F48" i="28"/>
  <c r="G48" i="28" s="1"/>
  <c r="G54" i="28" s="1"/>
  <c r="D48" i="28"/>
  <c r="H42" i="28"/>
  <c r="I42" i="28" s="1"/>
  <c r="H41" i="28"/>
  <c r="I41" i="28" s="1"/>
  <c r="H40" i="28"/>
  <c r="I40" i="28" s="1"/>
  <c r="H39" i="28"/>
  <c r="I39" i="28" s="1"/>
  <c r="H38" i="28"/>
  <c r="I38" i="28" s="1"/>
  <c r="H37" i="28"/>
  <c r="I37" i="28" s="1"/>
  <c r="H36" i="28"/>
  <c r="I36" i="28" s="1"/>
  <c r="H35" i="28"/>
  <c r="I35" i="28" s="1"/>
  <c r="H34" i="28"/>
  <c r="I34" i="28" s="1"/>
  <c r="H33" i="28"/>
  <c r="I33" i="28" s="1"/>
  <c r="H32" i="28"/>
  <c r="I32" i="28" s="1"/>
  <c r="H31" i="28"/>
  <c r="I31" i="28" s="1"/>
  <c r="H30" i="28"/>
  <c r="I30" i="28" s="1"/>
  <c r="H29" i="28"/>
  <c r="I29" i="28" s="1"/>
  <c r="H28" i="28"/>
  <c r="I28" i="28" s="1"/>
  <c r="H27" i="28"/>
  <c r="I27" i="28" s="1"/>
  <c r="H26" i="28"/>
  <c r="I26" i="28" s="1"/>
  <c r="H25" i="28"/>
  <c r="I25" i="28" s="1"/>
  <c r="H24" i="28"/>
  <c r="I24" i="28" s="1"/>
  <c r="H23" i="28"/>
  <c r="I23" i="28" s="1"/>
  <c r="H22" i="28"/>
  <c r="I22" i="28" s="1"/>
  <c r="H21" i="28"/>
  <c r="I21" i="28" s="1"/>
  <c r="H20" i="28"/>
  <c r="I20" i="28" s="1"/>
  <c r="H19" i="28"/>
  <c r="I19" i="28" s="1"/>
  <c r="H18" i="28"/>
  <c r="I18" i="28" s="1"/>
  <c r="H17" i="28"/>
  <c r="I17" i="28" s="1"/>
  <c r="H16" i="28"/>
  <c r="I16" i="28" s="1"/>
  <c r="H15" i="28"/>
  <c r="I15" i="28" s="1"/>
  <c r="H14" i="28"/>
  <c r="I14" i="28" s="1"/>
  <c r="H13" i="28"/>
  <c r="I13" i="28" s="1"/>
  <c r="H12" i="28"/>
  <c r="I12" i="28" s="1"/>
  <c r="H11" i="28"/>
  <c r="I11" i="28" s="1"/>
  <c r="H10" i="28"/>
  <c r="I10" i="28" s="1"/>
  <c r="H9" i="28"/>
  <c r="I9" i="28" s="1"/>
  <c r="H8" i="28"/>
  <c r="I8" i="28" s="1"/>
  <c r="H7" i="28"/>
  <c r="I7" i="28" s="1"/>
  <c r="I44" i="28" s="1"/>
  <c r="G180" i="28" s="1"/>
  <c r="F1" i="28"/>
  <c r="H180" i="29"/>
  <c r="G178" i="29"/>
  <c r="G171" i="29"/>
  <c r="G164" i="29"/>
  <c r="G157" i="29"/>
  <c r="G148" i="29"/>
  <c r="G139" i="29"/>
  <c r="G130" i="29"/>
  <c r="G116" i="29"/>
  <c r="H100" i="29"/>
  <c r="E100" i="29"/>
  <c r="C100" i="29"/>
  <c r="F99" i="29"/>
  <c r="H99" i="29" s="1"/>
  <c r="C99" i="29"/>
  <c r="E98" i="29"/>
  <c r="H98" i="29" s="1"/>
  <c r="C98" i="29"/>
  <c r="F97" i="29"/>
  <c r="H97" i="29" s="1"/>
  <c r="C97" i="29"/>
  <c r="H96" i="29"/>
  <c r="E96" i="29"/>
  <c r="C96" i="29"/>
  <c r="F95" i="29"/>
  <c r="H95" i="29" s="1"/>
  <c r="C95" i="29"/>
  <c r="G91" i="29"/>
  <c r="F82" i="29"/>
  <c r="E82" i="29"/>
  <c r="C82" i="29"/>
  <c r="E81" i="29"/>
  <c r="F81" i="29" s="1"/>
  <c r="C81" i="29"/>
  <c r="E80" i="29"/>
  <c r="F80" i="29" s="1"/>
  <c r="C80" i="29"/>
  <c r="E79" i="29"/>
  <c r="F79" i="29" s="1"/>
  <c r="C79" i="29"/>
  <c r="F78" i="29"/>
  <c r="E78" i="29"/>
  <c r="C78" i="29"/>
  <c r="F72" i="29"/>
  <c r="E72" i="29"/>
  <c r="E71" i="29"/>
  <c r="F71" i="29" s="1"/>
  <c r="F70" i="29"/>
  <c r="E70" i="29"/>
  <c r="E69" i="29"/>
  <c r="F69" i="29" s="1"/>
  <c r="F68" i="29"/>
  <c r="F74" i="29" s="1"/>
  <c r="E68" i="29"/>
  <c r="F62" i="29"/>
  <c r="G62" i="29" s="1"/>
  <c r="D62" i="29"/>
  <c r="F61" i="29"/>
  <c r="G61" i="29" s="1"/>
  <c r="D61" i="29"/>
  <c r="F60" i="29"/>
  <c r="G60" i="29" s="1"/>
  <c r="D60" i="29"/>
  <c r="G59" i="29"/>
  <c r="F59" i="29"/>
  <c r="D59" i="29"/>
  <c r="F58" i="29"/>
  <c r="G58" i="29" s="1"/>
  <c r="D58" i="29"/>
  <c r="F52" i="29"/>
  <c r="G52" i="29" s="1"/>
  <c r="D52" i="29"/>
  <c r="F51" i="29"/>
  <c r="G51" i="29" s="1"/>
  <c r="D51" i="29"/>
  <c r="F50" i="29"/>
  <c r="G50" i="29" s="1"/>
  <c r="D50" i="29"/>
  <c r="G49" i="29"/>
  <c r="F49" i="29"/>
  <c r="D49" i="29"/>
  <c r="F48" i="29"/>
  <c r="G48" i="29" s="1"/>
  <c r="D48" i="29"/>
  <c r="H42" i="29"/>
  <c r="I42" i="29" s="1"/>
  <c r="H41" i="29"/>
  <c r="I41" i="29" s="1"/>
  <c r="H40" i="29"/>
  <c r="I40" i="29" s="1"/>
  <c r="H39" i="29"/>
  <c r="I39" i="29" s="1"/>
  <c r="H38" i="29"/>
  <c r="I38" i="29" s="1"/>
  <c r="H37" i="29"/>
  <c r="I37" i="29" s="1"/>
  <c r="H36" i="29"/>
  <c r="I36" i="29" s="1"/>
  <c r="H35" i="29"/>
  <c r="I35" i="29" s="1"/>
  <c r="H34" i="29"/>
  <c r="I34" i="29" s="1"/>
  <c r="H33" i="29"/>
  <c r="I33" i="29" s="1"/>
  <c r="H32" i="29"/>
  <c r="I32" i="29" s="1"/>
  <c r="H31" i="29"/>
  <c r="I31" i="29" s="1"/>
  <c r="H30" i="29"/>
  <c r="I30" i="29" s="1"/>
  <c r="H29" i="29"/>
  <c r="I29" i="29" s="1"/>
  <c r="H28" i="29"/>
  <c r="I28" i="29" s="1"/>
  <c r="H27" i="29"/>
  <c r="I27" i="29" s="1"/>
  <c r="H26" i="29"/>
  <c r="I26" i="29" s="1"/>
  <c r="H25" i="29"/>
  <c r="I25" i="29" s="1"/>
  <c r="H24" i="29"/>
  <c r="I24" i="29" s="1"/>
  <c r="H23" i="29"/>
  <c r="I23" i="29" s="1"/>
  <c r="H22" i="29"/>
  <c r="I22" i="29" s="1"/>
  <c r="H21" i="29"/>
  <c r="I21" i="29" s="1"/>
  <c r="H20" i="29"/>
  <c r="I20" i="29" s="1"/>
  <c r="H19" i="29"/>
  <c r="I19" i="29" s="1"/>
  <c r="H18" i="29"/>
  <c r="I18" i="29" s="1"/>
  <c r="H17" i="29"/>
  <c r="I17" i="29" s="1"/>
  <c r="H16" i="29"/>
  <c r="I16" i="29" s="1"/>
  <c r="H15" i="29"/>
  <c r="I15" i="29" s="1"/>
  <c r="H14" i="29"/>
  <c r="I14" i="29" s="1"/>
  <c r="H13" i="29"/>
  <c r="I13" i="29" s="1"/>
  <c r="H12" i="29"/>
  <c r="I12" i="29" s="1"/>
  <c r="H11" i="29"/>
  <c r="I11" i="29" s="1"/>
  <c r="H10" i="29"/>
  <c r="I10" i="29" s="1"/>
  <c r="H9" i="29"/>
  <c r="I9" i="29" s="1"/>
  <c r="H8" i="29"/>
  <c r="I8" i="29" s="1"/>
  <c r="H7" i="29"/>
  <c r="I7" i="29" s="1"/>
  <c r="F1" i="29"/>
  <c r="H180" i="30"/>
  <c r="G178" i="30"/>
  <c r="G171" i="30"/>
  <c r="G164" i="30"/>
  <c r="G157" i="30"/>
  <c r="G148" i="30"/>
  <c r="G139" i="30"/>
  <c r="G130" i="30"/>
  <c r="G116" i="30"/>
  <c r="H100" i="30"/>
  <c r="E100" i="30"/>
  <c r="C100" i="30"/>
  <c r="F99" i="30"/>
  <c r="H99" i="30" s="1"/>
  <c r="C99" i="30"/>
  <c r="H98" i="30"/>
  <c r="E98" i="30"/>
  <c r="C98" i="30"/>
  <c r="H97" i="30"/>
  <c r="F97" i="30"/>
  <c r="C97" i="30"/>
  <c r="H96" i="30"/>
  <c r="E96" i="30"/>
  <c r="C96" i="30"/>
  <c r="F95" i="30"/>
  <c r="H95" i="30" s="1"/>
  <c r="H102" i="30" s="1"/>
  <c r="C95" i="30"/>
  <c r="G91" i="30"/>
  <c r="F82" i="30"/>
  <c r="E82" i="30"/>
  <c r="C82" i="30"/>
  <c r="E81" i="30"/>
  <c r="F81" i="30" s="1"/>
  <c r="C81" i="30"/>
  <c r="F80" i="30"/>
  <c r="E80" i="30"/>
  <c r="C80" i="30"/>
  <c r="F79" i="30"/>
  <c r="E79" i="30"/>
  <c r="C79" i="30"/>
  <c r="F78" i="30"/>
  <c r="F84" i="30" s="1"/>
  <c r="E78" i="30"/>
  <c r="C78" i="30"/>
  <c r="F72" i="30"/>
  <c r="E72" i="30"/>
  <c r="F71" i="30"/>
  <c r="E71" i="30"/>
  <c r="F70" i="30"/>
  <c r="E70" i="30"/>
  <c r="F69" i="30"/>
  <c r="E69" i="30"/>
  <c r="F68" i="30"/>
  <c r="F74" i="30" s="1"/>
  <c r="E68" i="30"/>
  <c r="F62" i="30"/>
  <c r="G62" i="30" s="1"/>
  <c r="D62" i="30"/>
  <c r="G61" i="30"/>
  <c r="F61" i="30"/>
  <c r="D61" i="30"/>
  <c r="G60" i="30"/>
  <c r="F60" i="30"/>
  <c r="D60" i="30"/>
  <c r="G59" i="30"/>
  <c r="F59" i="30"/>
  <c r="D59" i="30"/>
  <c r="F58" i="30"/>
  <c r="G58" i="30" s="1"/>
  <c r="D58" i="30"/>
  <c r="F52" i="30"/>
  <c r="G52" i="30" s="1"/>
  <c r="D52" i="30"/>
  <c r="G51" i="30"/>
  <c r="F51" i="30"/>
  <c r="D51" i="30"/>
  <c r="G50" i="30"/>
  <c r="F50" i="30"/>
  <c r="D50" i="30"/>
  <c r="G49" i="30"/>
  <c r="F49" i="30"/>
  <c r="D49" i="30"/>
  <c r="F48" i="30"/>
  <c r="G48" i="30" s="1"/>
  <c r="D48" i="30"/>
  <c r="H42" i="30"/>
  <c r="I42" i="30" s="1"/>
  <c r="I41" i="30"/>
  <c r="H41" i="30"/>
  <c r="H40" i="30"/>
  <c r="I40" i="30" s="1"/>
  <c r="I39" i="30"/>
  <c r="H39" i="30"/>
  <c r="H38" i="30"/>
  <c r="I38" i="30" s="1"/>
  <c r="I37" i="30"/>
  <c r="H37" i="30"/>
  <c r="H36" i="30"/>
  <c r="I36" i="30" s="1"/>
  <c r="I35" i="30"/>
  <c r="H35" i="30"/>
  <c r="H34" i="30"/>
  <c r="I34" i="30" s="1"/>
  <c r="I33" i="30"/>
  <c r="H33" i="30"/>
  <c r="H32" i="30"/>
  <c r="I32" i="30" s="1"/>
  <c r="I31" i="30"/>
  <c r="H31" i="30"/>
  <c r="H30" i="30"/>
  <c r="I30" i="30" s="1"/>
  <c r="I29" i="30"/>
  <c r="H29" i="30"/>
  <c r="H28" i="30"/>
  <c r="I28" i="30" s="1"/>
  <c r="I27" i="30"/>
  <c r="H27" i="30"/>
  <c r="H26" i="30"/>
  <c r="I26" i="30" s="1"/>
  <c r="I25" i="30"/>
  <c r="H25" i="30"/>
  <c r="H24" i="30"/>
  <c r="I24" i="30" s="1"/>
  <c r="I23" i="30"/>
  <c r="H23" i="30"/>
  <c r="H22" i="30"/>
  <c r="I22" i="30" s="1"/>
  <c r="I21" i="30"/>
  <c r="H21" i="30"/>
  <c r="H20" i="30"/>
  <c r="I20" i="30" s="1"/>
  <c r="I19" i="30"/>
  <c r="H19" i="30"/>
  <c r="H18" i="30"/>
  <c r="I18" i="30" s="1"/>
  <c r="I17" i="30"/>
  <c r="H17" i="30"/>
  <c r="H16" i="30"/>
  <c r="I16" i="30" s="1"/>
  <c r="I15" i="30"/>
  <c r="H15" i="30"/>
  <c r="H14" i="30"/>
  <c r="I14" i="30" s="1"/>
  <c r="I13" i="30"/>
  <c r="H13" i="30"/>
  <c r="H12" i="30"/>
  <c r="I12" i="30" s="1"/>
  <c r="I11" i="30"/>
  <c r="H11" i="30"/>
  <c r="H10" i="30"/>
  <c r="I10" i="30" s="1"/>
  <c r="I9" i="30"/>
  <c r="H9" i="30"/>
  <c r="H8" i="30"/>
  <c r="I8" i="30" s="1"/>
  <c r="I7" i="30"/>
  <c r="H7" i="30"/>
  <c r="F1" i="30"/>
  <c r="H180" i="31"/>
  <c r="G178" i="31"/>
  <c r="G171" i="31"/>
  <c r="G164" i="31"/>
  <c r="G157" i="31"/>
  <c r="G148" i="31"/>
  <c r="G139" i="31"/>
  <c r="G130" i="31"/>
  <c r="G116" i="31"/>
  <c r="H100" i="31"/>
  <c r="E100" i="31"/>
  <c r="C100" i="31"/>
  <c r="F99" i="31"/>
  <c r="H99" i="31" s="1"/>
  <c r="C99" i="31"/>
  <c r="H98" i="31"/>
  <c r="E98" i="31"/>
  <c r="C98" i="31"/>
  <c r="F97" i="31"/>
  <c r="H97" i="31" s="1"/>
  <c r="C97" i="31"/>
  <c r="H96" i="31"/>
  <c r="E96" i="31"/>
  <c r="C96" i="31"/>
  <c r="F95" i="31"/>
  <c r="H95" i="31" s="1"/>
  <c r="H102" i="31" s="1"/>
  <c r="C95" i="31"/>
  <c r="G91" i="31"/>
  <c r="F82" i="31"/>
  <c r="E82" i="31"/>
  <c r="C82" i="31"/>
  <c r="E81" i="31"/>
  <c r="F81" i="31" s="1"/>
  <c r="C81" i="31"/>
  <c r="F80" i="31"/>
  <c r="E80" i="31"/>
  <c r="C80" i="31"/>
  <c r="E79" i="31"/>
  <c r="F79" i="31" s="1"/>
  <c r="C79" i="31"/>
  <c r="F78" i="31"/>
  <c r="F84" i="31" s="1"/>
  <c r="E78" i="31"/>
  <c r="C78" i="31"/>
  <c r="F72" i="31"/>
  <c r="E72" i="31"/>
  <c r="F71" i="31"/>
  <c r="E71" i="31"/>
  <c r="F70" i="31"/>
  <c r="E70" i="31"/>
  <c r="F69" i="31"/>
  <c r="E69" i="31"/>
  <c r="F68" i="31"/>
  <c r="F74" i="31" s="1"/>
  <c r="E68" i="31"/>
  <c r="F62" i="31"/>
  <c r="G62" i="31" s="1"/>
  <c r="D62" i="31"/>
  <c r="G61" i="31"/>
  <c r="F61" i="31"/>
  <c r="D61" i="31"/>
  <c r="F60" i="31"/>
  <c r="G60" i="31" s="1"/>
  <c r="D60" i="31"/>
  <c r="G59" i="31"/>
  <c r="F59" i="31"/>
  <c r="D59" i="31"/>
  <c r="F58" i="31"/>
  <c r="G58" i="31" s="1"/>
  <c r="G64" i="31" s="1"/>
  <c r="D58" i="31"/>
  <c r="F52" i="31"/>
  <c r="G52" i="31" s="1"/>
  <c r="D52" i="31"/>
  <c r="G51" i="31"/>
  <c r="F51" i="31"/>
  <c r="D51" i="31"/>
  <c r="F50" i="31"/>
  <c r="G50" i="31" s="1"/>
  <c r="D50" i="31"/>
  <c r="G49" i="31"/>
  <c r="F49" i="31"/>
  <c r="D49" i="31"/>
  <c r="F48" i="31"/>
  <c r="G48" i="31" s="1"/>
  <c r="G54" i="31" s="1"/>
  <c r="D48" i="31"/>
  <c r="H42" i="31"/>
  <c r="I42" i="31" s="1"/>
  <c r="H41" i="31"/>
  <c r="I41" i="31" s="1"/>
  <c r="H40" i="31"/>
  <c r="I40" i="31" s="1"/>
  <c r="H39" i="31"/>
  <c r="I39" i="31" s="1"/>
  <c r="H38" i="31"/>
  <c r="I38" i="31" s="1"/>
  <c r="H37" i="31"/>
  <c r="I37" i="31" s="1"/>
  <c r="H36" i="31"/>
  <c r="I36" i="31" s="1"/>
  <c r="H35" i="31"/>
  <c r="I35" i="31" s="1"/>
  <c r="H34" i="31"/>
  <c r="I34" i="31" s="1"/>
  <c r="H33" i="31"/>
  <c r="I33" i="31" s="1"/>
  <c r="H32" i="31"/>
  <c r="I32" i="31" s="1"/>
  <c r="H31" i="31"/>
  <c r="I31" i="31" s="1"/>
  <c r="H30" i="31"/>
  <c r="I30" i="31" s="1"/>
  <c r="H29" i="31"/>
  <c r="I29" i="31" s="1"/>
  <c r="H28" i="31"/>
  <c r="I28" i="31" s="1"/>
  <c r="H27" i="31"/>
  <c r="I27" i="31" s="1"/>
  <c r="H26" i="31"/>
  <c r="I26" i="31" s="1"/>
  <c r="H25" i="31"/>
  <c r="I25" i="31" s="1"/>
  <c r="H24" i="31"/>
  <c r="I24" i="31" s="1"/>
  <c r="H23" i="31"/>
  <c r="I23" i="31" s="1"/>
  <c r="H22" i="31"/>
  <c r="I22" i="31" s="1"/>
  <c r="H21" i="31"/>
  <c r="I21" i="31" s="1"/>
  <c r="H20" i="31"/>
  <c r="I20" i="31" s="1"/>
  <c r="H19" i="31"/>
  <c r="I19" i="31" s="1"/>
  <c r="H18" i="31"/>
  <c r="I18" i="31" s="1"/>
  <c r="H17" i="31"/>
  <c r="I17" i="31" s="1"/>
  <c r="H16" i="31"/>
  <c r="I16" i="31" s="1"/>
  <c r="H15" i="31"/>
  <c r="I15" i="31" s="1"/>
  <c r="H14" i="31"/>
  <c r="I14" i="31" s="1"/>
  <c r="H13" i="31"/>
  <c r="I13" i="31" s="1"/>
  <c r="H12" i="31"/>
  <c r="I12" i="31" s="1"/>
  <c r="H11" i="31"/>
  <c r="I11" i="31" s="1"/>
  <c r="H10" i="31"/>
  <c r="I10" i="31" s="1"/>
  <c r="H9" i="31"/>
  <c r="I9" i="31" s="1"/>
  <c r="H8" i="31"/>
  <c r="I8" i="31" s="1"/>
  <c r="H7" i="31"/>
  <c r="I7" i="31" s="1"/>
  <c r="I44" i="31" s="1"/>
  <c r="G180" i="31" s="1"/>
  <c r="F1" i="31"/>
  <c r="H180" i="32"/>
  <c r="G178" i="32"/>
  <c r="G171" i="32"/>
  <c r="G164" i="32"/>
  <c r="G157" i="32"/>
  <c r="G148" i="32"/>
  <c r="G139" i="32"/>
  <c r="G130" i="32"/>
  <c r="G116" i="32"/>
  <c r="H100" i="32"/>
  <c r="E100" i="32"/>
  <c r="C100" i="32"/>
  <c r="F99" i="32"/>
  <c r="H99" i="32" s="1"/>
  <c r="C99" i="32"/>
  <c r="E98" i="32"/>
  <c r="H98" i="32" s="1"/>
  <c r="C98" i="32"/>
  <c r="F97" i="32"/>
  <c r="H97" i="32" s="1"/>
  <c r="C97" i="32"/>
  <c r="H96" i="32"/>
  <c r="E96" i="32"/>
  <c r="C96" i="32"/>
  <c r="F95" i="32"/>
  <c r="H95" i="32" s="1"/>
  <c r="H102" i="32" s="1"/>
  <c r="C95" i="32"/>
  <c r="G91" i="32"/>
  <c r="F82" i="32"/>
  <c r="E82" i="32"/>
  <c r="C82" i="32"/>
  <c r="E81" i="32"/>
  <c r="F81" i="32" s="1"/>
  <c r="C81" i="32"/>
  <c r="E80" i="32"/>
  <c r="F80" i="32" s="1"/>
  <c r="C80" i="32"/>
  <c r="E79" i="32"/>
  <c r="F79" i="32" s="1"/>
  <c r="C79" i="32"/>
  <c r="F78" i="32"/>
  <c r="F84" i="32" s="1"/>
  <c r="E78" i="32"/>
  <c r="C78" i="32"/>
  <c r="F72" i="32"/>
  <c r="E72" i="32"/>
  <c r="E71" i="32"/>
  <c r="F71" i="32" s="1"/>
  <c r="F70" i="32"/>
  <c r="E70" i="32"/>
  <c r="E69" i="32"/>
  <c r="F69" i="32" s="1"/>
  <c r="F68" i="32"/>
  <c r="E68" i="32"/>
  <c r="F62" i="32"/>
  <c r="G62" i="32" s="1"/>
  <c r="D62" i="32"/>
  <c r="F61" i="32"/>
  <c r="G61" i="32" s="1"/>
  <c r="D61" i="32"/>
  <c r="G60" i="32"/>
  <c r="F60" i="32"/>
  <c r="D60" i="32"/>
  <c r="G59" i="32"/>
  <c r="F59" i="32"/>
  <c r="D59" i="32"/>
  <c r="F58" i="32"/>
  <c r="G58" i="32" s="1"/>
  <c r="G64" i="32" s="1"/>
  <c r="D58" i="32"/>
  <c r="F52" i="32"/>
  <c r="G52" i="32" s="1"/>
  <c r="D52" i="32"/>
  <c r="F51" i="32"/>
  <c r="G51" i="32" s="1"/>
  <c r="D51" i="32"/>
  <c r="G50" i="32"/>
  <c r="F50" i="32"/>
  <c r="D50" i="32"/>
  <c r="G49" i="32"/>
  <c r="F49" i="32"/>
  <c r="D49" i="32"/>
  <c r="F48" i="32"/>
  <c r="G48" i="32" s="1"/>
  <c r="G54" i="32" s="1"/>
  <c r="D48" i="32"/>
  <c r="H42" i="32"/>
  <c r="I42" i="32" s="1"/>
  <c r="I41" i="32"/>
  <c r="H41" i="32"/>
  <c r="H40" i="32"/>
  <c r="I40" i="32" s="1"/>
  <c r="H39" i="32"/>
  <c r="I39" i="32" s="1"/>
  <c r="H38" i="32"/>
  <c r="I38" i="32" s="1"/>
  <c r="H37" i="32"/>
  <c r="I37" i="32" s="1"/>
  <c r="H36" i="32"/>
  <c r="I36" i="32" s="1"/>
  <c r="H35" i="32"/>
  <c r="I35" i="32" s="1"/>
  <c r="H34" i="32"/>
  <c r="I34" i="32" s="1"/>
  <c r="H33" i="32"/>
  <c r="I33" i="32" s="1"/>
  <c r="H32" i="32"/>
  <c r="I32" i="32" s="1"/>
  <c r="H31" i="32"/>
  <c r="I31" i="32" s="1"/>
  <c r="H30" i="32"/>
  <c r="I30" i="32" s="1"/>
  <c r="H29" i="32"/>
  <c r="I29" i="32" s="1"/>
  <c r="H28" i="32"/>
  <c r="I28" i="32" s="1"/>
  <c r="H27" i="32"/>
  <c r="I27" i="32" s="1"/>
  <c r="H26" i="32"/>
  <c r="I26" i="32" s="1"/>
  <c r="H25" i="32"/>
  <c r="I25" i="32" s="1"/>
  <c r="H24" i="32"/>
  <c r="I24" i="32" s="1"/>
  <c r="H23" i="32"/>
  <c r="I23" i="32" s="1"/>
  <c r="H22" i="32"/>
  <c r="I22" i="32" s="1"/>
  <c r="H21" i="32"/>
  <c r="I21" i="32" s="1"/>
  <c r="H20" i="32"/>
  <c r="I20" i="32" s="1"/>
  <c r="H19" i="32"/>
  <c r="I19" i="32" s="1"/>
  <c r="H18" i="32"/>
  <c r="I18" i="32" s="1"/>
  <c r="H17" i="32"/>
  <c r="I17" i="32" s="1"/>
  <c r="H16" i="32"/>
  <c r="I16" i="32" s="1"/>
  <c r="H15" i="32"/>
  <c r="I15" i="32" s="1"/>
  <c r="H14" i="32"/>
  <c r="I14" i="32" s="1"/>
  <c r="H13" i="32"/>
  <c r="I13" i="32" s="1"/>
  <c r="H12" i="32"/>
  <c r="I12" i="32" s="1"/>
  <c r="H11" i="32"/>
  <c r="I11" i="32" s="1"/>
  <c r="H10" i="32"/>
  <c r="I10" i="32" s="1"/>
  <c r="H9" i="32"/>
  <c r="I9" i="32" s="1"/>
  <c r="H8" i="32"/>
  <c r="I8" i="32" s="1"/>
  <c r="H7" i="32"/>
  <c r="I7" i="32" s="1"/>
  <c r="I44" i="32" s="1"/>
  <c r="F1" i="32"/>
  <c r="H180" i="33"/>
  <c r="G178" i="33"/>
  <c r="G171" i="33"/>
  <c r="G164" i="33"/>
  <c r="G157" i="33"/>
  <c r="G148" i="33"/>
  <c r="G139" i="33"/>
  <c r="G130" i="33"/>
  <c r="G116" i="33"/>
  <c r="E100" i="33"/>
  <c r="H100" i="33" s="1"/>
  <c r="C100" i="33"/>
  <c r="F99" i="33"/>
  <c r="H99" i="33" s="1"/>
  <c r="C99" i="33"/>
  <c r="H98" i="33"/>
  <c r="E98" i="33"/>
  <c r="C98" i="33"/>
  <c r="H97" i="33"/>
  <c r="F97" i="33"/>
  <c r="C97" i="33"/>
  <c r="E96" i="33"/>
  <c r="H96" i="33" s="1"/>
  <c r="C96" i="33"/>
  <c r="F95" i="33"/>
  <c r="H95" i="33" s="1"/>
  <c r="C95" i="33"/>
  <c r="G91" i="33"/>
  <c r="E82" i="33"/>
  <c r="F82" i="33" s="1"/>
  <c r="C82" i="33"/>
  <c r="E81" i="33"/>
  <c r="F81" i="33" s="1"/>
  <c r="C81" i="33"/>
  <c r="F80" i="33"/>
  <c r="E80" i="33"/>
  <c r="C80" i="33"/>
  <c r="F79" i="33"/>
  <c r="E79" i="33"/>
  <c r="C79" i="33"/>
  <c r="E78" i="33"/>
  <c r="F78" i="33" s="1"/>
  <c r="F84" i="33" s="1"/>
  <c r="C78" i="33"/>
  <c r="E72" i="33"/>
  <c r="F72" i="33" s="1"/>
  <c r="F71" i="33"/>
  <c r="E71" i="33"/>
  <c r="E70" i="33"/>
  <c r="F70" i="33" s="1"/>
  <c r="E69" i="33"/>
  <c r="F69" i="33" s="1"/>
  <c r="E68" i="33"/>
  <c r="F68" i="33" s="1"/>
  <c r="F62" i="33"/>
  <c r="G62" i="33" s="1"/>
  <c r="D62" i="33"/>
  <c r="F61" i="33"/>
  <c r="G61" i="33" s="1"/>
  <c r="D61" i="33"/>
  <c r="G60" i="33"/>
  <c r="F60" i="33"/>
  <c r="D60" i="33"/>
  <c r="F59" i="33"/>
  <c r="G59" i="33" s="1"/>
  <c r="D59" i="33"/>
  <c r="F58" i="33"/>
  <c r="G58" i="33" s="1"/>
  <c r="G64" i="33" s="1"/>
  <c r="D58" i="33"/>
  <c r="F52" i="33"/>
  <c r="G52" i="33" s="1"/>
  <c r="D52" i="33"/>
  <c r="F51" i="33"/>
  <c r="G51" i="33" s="1"/>
  <c r="D51" i="33"/>
  <c r="G50" i="33"/>
  <c r="F50" i="33"/>
  <c r="D50" i="33"/>
  <c r="F49" i="33"/>
  <c r="G49" i="33" s="1"/>
  <c r="D49" i="33"/>
  <c r="F48" i="33"/>
  <c r="G48" i="33" s="1"/>
  <c r="D48" i="33"/>
  <c r="H42" i="33"/>
  <c r="I42" i="33" s="1"/>
  <c r="I41" i="33"/>
  <c r="H41" i="33"/>
  <c r="H40" i="33"/>
  <c r="I40" i="33" s="1"/>
  <c r="I39" i="33"/>
  <c r="H39" i="33"/>
  <c r="H38" i="33"/>
  <c r="I38" i="33" s="1"/>
  <c r="I37" i="33"/>
  <c r="H37" i="33"/>
  <c r="H36" i="33"/>
  <c r="I36" i="33" s="1"/>
  <c r="I35" i="33"/>
  <c r="H35" i="33"/>
  <c r="H34" i="33"/>
  <c r="I34" i="33" s="1"/>
  <c r="I33" i="33"/>
  <c r="H33" i="33"/>
  <c r="H32" i="33"/>
  <c r="I32" i="33" s="1"/>
  <c r="I31" i="33"/>
  <c r="H31" i="33"/>
  <c r="H30" i="33"/>
  <c r="I30" i="33" s="1"/>
  <c r="I29" i="33"/>
  <c r="H29" i="33"/>
  <c r="H28" i="33"/>
  <c r="I28" i="33" s="1"/>
  <c r="I27" i="33"/>
  <c r="H27" i="33"/>
  <c r="H26" i="33"/>
  <c r="I26" i="33" s="1"/>
  <c r="I25" i="33"/>
  <c r="H25" i="33"/>
  <c r="H24" i="33"/>
  <c r="I24" i="33" s="1"/>
  <c r="I23" i="33"/>
  <c r="H23" i="33"/>
  <c r="H22" i="33"/>
  <c r="I22" i="33" s="1"/>
  <c r="I21" i="33"/>
  <c r="H21" i="33"/>
  <c r="H20" i="33"/>
  <c r="I20" i="33" s="1"/>
  <c r="I19" i="33"/>
  <c r="H19" i="33"/>
  <c r="H18" i="33"/>
  <c r="I18" i="33" s="1"/>
  <c r="I17" i="33"/>
  <c r="H17" i="33"/>
  <c r="H16" i="33"/>
  <c r="I16" i="33" s="1"/>
  <c r="I15" i="33"/>
  <c r="H15" i="33"/>
  <c r="H14" i="33"/>
  <c r="I14" i="33" s="1"/>
  <c r="I13" i="33"/>
  <c r="H13" i="33"/>
  <c r="H12" i="33"/>
  <c r="I12" i="33" s="1"/>
  <c r="I11" i="33"/>
  <c r="H11" i="33"/>
  <c r="H10" i="33"/>
  <c r="I10" i="33" s="1"/>
  <c r="I9" i="33"/>
  <c r="H9" i="33"/>
  <c r="H8" i="33"/>
  <c r="I8" i="33" s="1"/>
  <c r="I7" i="33"/>
  <c r="H7" i="33"/>
  <c r="F1" i="33"/>
  <c r="H180" i="34"/>
  <c r="G178" i="34"/>
  <c r="G171" i="34"/>
  <c r="G164" i="34"/>
  <c r="G157" i="34"/>
  <c r="G148" i="34"/>
  <c r="G139" i="34"/>
  <c r="G130" i="34"/>
  <c r="G116" i="34"/>
  <c r="H100" i="34"/>
  <c r="E100" i="34"/>
  <c r="C100" i="34"/>
  <c r="F99" i="34"/>
  <c r="H99" i="34" s="1"/>
  <c r="C99" i="34"/>
  <c r="E98" i="34"/>
  <c r="H98" i="34" s="1"/>
  <c r="C98" i="34"/>
  <c r="H97" i="34"/>
  <c r="F97" i="34"/>
  <c r="C97" i="34"/>
  <c r="H96" i="34"/>
  <c r="E96" i="34"/>
  <c r="C96" i="34"/>
  <c r="F95" i="34"/>
  <c r="H95" i="34" s="1"/>
  <c r="H102" i="34" s="1"/>
  <c r="C95" i="34"/>
  <c r="G91" i="34"/>
  <c r="F82" i="34"/>
  <c r="E82" i="34"/>
  <c r="C82" i="34"/>
  <c r="E81" i="34"/>
  <c r="F81" i="34" s="1"/>
  <c r="C81" i="34"/>
  <c r="E80" i="34"/>
  <c r="F80" i="34" s="1"/>
  <c r="C80" i="34"/>
  <c r="F79" i="34"/>
  <c r="E79" i="34"/>
  <c r="C79" i="34"/>
  <c r="F78" i="34"/>
  <c r="F84" i="34" s="1"/>
  <c r="E78" i="34"/>
  <c r="C78" i="34"/>
  <c r="F72" i="34"/>
  <c r="E72" i="34"/>
  <c r="E71" i="34"/>
  <c r="F71" i="34" s="1"/>
  <c r="F70" i="34"/>
  <c r="E70" i="34"/>
  <c r="E69" i="34"/>
  <c r="F69" i="34" s="1"/>
  <c r="F68" i="34"/>
  <c r="E68" i="34"/>
  <c r="F62" i="34"/>
  <c r="G62" i="34" s="1"/>
  <c r="D62" i="34"/>
  <c r="F61" i="34"/>
  <c r="G61" i="34" s="1"/>
  <c r="D61" i="34"/>
  <c r="G60" i="34"/>
  <c r="F60" i="34"/>
  <c r="D60" i="34"/>
  <c r="G59" i="34"/>
  <c r="F59" i="34"/>
  <c r="D59" i="34"/>
  <c r="F58" i="34"/>
  <c r="G58" i="34" s="1"/>
  <c r="D58" i="34"/>
  <c r="F52" i="34"/>
  <c r="G52" i="34" s="1"/>
  <c r="D52" i="34"/>
  <c r="F51" i="34"/>
  <c r="G51" i="34" s="1"/>
  <c r="D51" i="34"/>
  <c r="G50" i="34"/>
  <c r="F50" i="34"/>
  <c r="D50" i="34"/>
  <c r="G49" i="34"/>
  <c r="F49" i="34"/>
  <c r="D49" i="34"/>
  <c r="F48" i="34"/>
  <c r="G48" i="34" s="1"/>
  <c r="D48" i="34"/>
  <c r="H42" i="34"/>
  <c r="I42" i="34" s="1"/>
  <c r="I41" i="34"/>
  <c r="H41" i="34"/>
  <c r="H40" i="34"/>
  <c r="I40" i="34" s="1"/>
  <c r="I39" i="34"/>
  <c r="H39" i="34"/>
  <c r="H38" i="34"/>
  <c r="I38" i="34" s="1"/>
  <c r="I37" i="34"/>
  <c r="H37" i="34"/>
  <c r="H36" i="34"/>
  <c r="I36" i="34" s="1"/>
  <c r="I35" i="34"/>
  <c r="H35" i="34"/>
  <c r="H34" i="34"/>
  <c r="I34" i="34" s="1"/>
  <c r="H33" i="34"/>
  <c r="I33" i="34" s="1"/>
  <c r="H32" i="34"/>
  <c r="I32" i="34" s="1"/>
  <c r="H31" i="34"/>
  <c r="I31" i="34" s="1"/>
  <c r="H30" i="34"/>
  <c r="I30" i="34" s="1"/>
  <c r="H29" i="34"/>
  <c r="I29" i="34" s="1"/>
  <c r="H28" i="34"/>
  <c r="I28" i="34" s="1"/>
  <c r="H27" i="34"/>
  <c r="I27" i="34" s="1"/>
  <c r="H26" i="34"/>
  <c r="I26" i="34" s="1"/>
  <c r="H25" i="34"/>
  <c r="I25" i="34" s="1"/>
  <c r="H24" i="34"/>
  <c r="I24" i="34" s="1"/>
  <c r="H23" i="34"/>
  <c r="I23" i="34" s="1"/>
  <c r="H22" i="34"/>
  <c r="I22" i="34" s="1"/>
  <c r="H21" i="34"/>
  <c r="I21" i="34" s="1"/>
  <c r="H20" i="34"/>
  <c r="I20" i="34" s="1"/>
  <c r="H19" i="34"/>
  <c r="I19" i="34" s="1"/>
  <c r="H18" i="34"/>
  <c r="I18" i="34" s="1"/>
  <c r="H17" i="34"/>
  <c r="I17" i="34" s="1"/>
  <c r="H16" i="34"/>
  <c r="I16" i="34" s="1"/>
  <c r="H15" i="34"/>
  <c r="I15" i="34" s="1"/>
  <c r="H14" i="34"/>
  <c r="I14" i="34" s="1"/>
  <c r="H13" i="34"/>
  <c r="I13" i="34" s="1"/>
  <c r="H12" i="34"/>
  <c r="I12" i="34" s="1"/>
  <c r="H11" i="34"/>
  <c r="I11" i="34" s="1"/>
  <c r="H10" i="34"/>
  <c r="I10" i="34" s="1"/>
  <c r="H9" i="34"/>
  <c r="I9" i="34" s="1"/>
  <c r="H8" i="34"/>
  <c r="I8" i="34" s="1"/>
  <c r="H7" i="34"/>
  <c r="I7" i="34" s="1"/>
  <c r="F1" i="34"/>
  <c r="H180" i="35"/>
  <c r="G178" i="35"/>
  <c r="G171" i="35"/>
  <c r="G164" i="35"/>
  <c r="G157" i="35"/>
  <c r="G148" i="35"/>
  <c r="G139" i="35"/>
  <c r="G130" i="35"/>
  <c r="G116" i="35"/>
  <c r="H100" i="35"/>
  <c r="E100" i="35"/>
  <c r="C100" i="35"/>
  <c r="F99" i="35"/>
  <c r="H99" i="35" s="1"/>
  <c r="C99" i="35"/>
  <c r="E98" i="35"/>
  <c r="H98" i="35" s="1"/>
  <c r="C98" i="35"/>
  <c r="F97" i="35"/>
  <c r="H97" i="35" s="1"/>
  <c r="C97" i="35"/>
  <c r="H96" i="35"/>
  <c r="E96" i="35"/>
  <c r="C96" i="35"/>
  <c r="F95" i="35"/>
  <c r="H95" i="35" s="1"/>
  <c r="C95" i="35"/>
  <c r="G91" i="35"/>
  <c r="F82" i="35"/>
  <c r="E82" i="35"/>
  <c r="C82" i="35"/>
  <c r="E81" i="35"/>
  <c r="F81" i="35" s="1"/>
  <c r="C81" i="35"/>
  <c r="E80" i="35"/>
  <c r="F80" i="35" s="1"/>
  <c r="C80" i="35"/>
  <c r="E79" i="35"/>
  <c r="F79" i="35" s="1"/>
  <c r="C79" i="35"/>
  <c r="F78" i="35"/>
  <c r="E78" i="35"/>
  <c r="C78" i="35"/>
  <c r="F72" i="35"/>
  <c r="E72" i="35"/>
  <c r="E71" i="35"/>
  <c r="F71" i="35" s="1"/>
  <c r="F70" i="35"/>
  <c r="E70" i="35"/>
  <c r="E69" i="35"/>
  <c r="F69" i="35" s="1"/>
  <c r="F68" i="35"/>
  <c r="F74" i="35" s="1"/>
  <c r="E68" i="35"/>
  <c r="F62" i="35"/>
  <c r="G62" i="35" s="1"/>
  <c r="D62" i="35"/>
  <c r="F61" i="35"/>
  <c r="G61" i="35" s="1"/>
  <c r="D61" i="35"/>
  <c r="G60" i="35"/>
  <c r="F60" i="35"/>
  <c r="D60" i="35"/>
  <c r="G59" i="35"/>
  <c r="F59" i="35"/>
  <c r="D59" i="35"/>
  <c r="F58" i="35"/>
  <c r="G58" i="35" s="1"/>
  <c r="G64" i="35" s="1"/>
  <c r="D58" i="35"/>
  <c r="F52" i="35"/>
  <c r="G52" i="35" s="1"/>
  <c r="D52" i="35"/>
  <c r="F51" i="35"/>
  <c r="G51" i="35" s="1"/>
  <c r="D51" i="35"/>
  <c r="G50" i="35"/>
  <c r="F50" i="35"/>
  <c r="D50" i="35"/>
  <c r="G49" i="35"/>
  <c r="F49" i="35"/>
  <c r="D49" i="35"/>
  <c r="F48" i="35"/>
  <c r="G48" i="35" s="1"/>
  <c r="G54" i="35" s="1"/>
  <c r="D48" i="35"/>
  <c r="H42" i="35"/>
  <c r="I42" i="35" s="1"/>
  <c r="H41" i="35"/>
  <c r="I41" i="35" s="1"/>
  <c r="H40" i="35"/>
  <c r="I40" i="35" s="1"/>
  <c r="H39" i="35"/>
  <c r="I39" i="35" s="1"/>
  <c r="H38" i="35"/>
  <c r="I38" i="35" s="1"/>
  <c r="H37" i="35"/>
  <c r="I37" i="35" s="1"/>
  <c r="H36" i="35"/>
  <c r="I36" i="35" s="1"/>
  <c r="H35" i="35"/>
  <c r="I35" i="35" s="1"/>
  <c r="H34" i="35"/>
  <c r="I34" i="35" s="1"/>
  <c r="H33" i="35"/>
  <c r="I33" i="35" s="1"/>
  <c r="H32" i="35"/>
  <c r="I32" i="35" s="1"/>
  <c r="H31" i="35"/>
  <c r="I31" i="35" s="1"/>
  <c r="H30" i="35"/>
  <c r="I30" i="35" s="1"/>
  <c r="H29" i="35"/>
  <c r="I29" i="35" s="1"/>
  <c r="H28" i="35"/>
  <c r="I28" i="35" s="1"/>
  <c r="H27" i="35"/>
  <c r="I27" i="35" s="1"/>
  <c r="H26" i="35"/>
  <c r="I26" i="35" s="1"/>
  <c r="H25" i="35"/>
  <c r="I25" i="35" s="1"/>
  <c r="H24" i="35"/>
  <c r="I24" i="35" s="1"/>
  <c r="H23" i="35"/>
  <c r="I23" i="35" s="1"/>
  <c r="H22" i="35"/>
  <c r="I22" i="35" s="1"/>
  <c r="H21" i="35"/>
  <c r="I21" i="35" s="1"/>
  <c r="H20" i="35"/>
  <c r="I20" i="35" s="1"/>
  <c r="H19" i="35"/>
  <c r="I19" i="35" s="1"/>
  <c r="H18" i="35"/>
  <c r="I18" i="35" s="1"/>
  <c r="H17" i="35"/>
  <c r="I17" i="35" s="1"/>
  <c r="H16" i="35"/>
  <c r="I16" i="35" s="1"/>
  <c r="H15" i="35"/>
  <c r="I15" i="35" s="1"/>
  <c r="H14" i="35"/>
  <c r="I14" i="35" s="1"/>
  <c r="H13" i="35"/>
  <c r="I13" i="35" s="1"/>
  <c r="H12" i="35"/>
  <c r="I12" i="35" s="1"/>
  <c r="H11" i="35"/>
  <c r="I11" i="35" s="1"/>
  <c r="H10" i="35"/>
  <c r="I10" i="35" s="1"/>
  <c r="H9" i="35"/>
  <c r="I9" i="35" s="1"/>
  <c r="H8" i="35"/>
  <c r="I8" i="35" s="1"/>
  <c r="H7" i="35"/>
  <c r="I7" i="35" s="1"/>
  <c r="I44" i="35" s="1"/>
  <c r="F1" i="35"/>
  <c r="H180" i="36"/>
  <c r="G178" i="36"/>
  <c r="G171" i="36"/>
  <c r="G164" i="36"/>
  <c r="G157" i="36"/>
  <c r="G148" i="36"/>
  <c r="G139" i="36"/>
  <c r="G130" i="36"/>
  <c r="G116" i="36"/>
  <c r="H100" i="36"/>
  <c r="E100" i="36"/>
  <c r="C100" i="36"/>
  <c r="F99" i="36"/>
  <c r="H99" i="36" s="1"/>
  <c r="C99" i="36"/>
  <c r="E98" i="36"/>
  <c r="H98" i="36" s="1"/>
  <c r="C98" i="36"/>
  <c r="F97" i="36"/>
  <c r="H97" i="36" s="1"/>
  <c r="C97" i="36"/>
  <c r="H96" i="36"/>
  <c r="E96" i="36"/>
  <c r="C96" i="36"/>
  <c r="F95" i="36"/>
  <c r="H95" i="36" s="1"/>
  <c r="C95" i="36"/>
  <c r="G91" i="36"/>
  <c r="F82" i="36"/>
  <c r="E82" i="36"/>
  <c r="C82" i="36"/>
  <c r="E81" i="36"/>
  <c r="F81" i="36" s="1"/>
  <c r="C81" i="36"/>
  <c r="E80" i="36"/>
  <c r="F80" i="36" s="1"/>
  <c r="C80" i="36"/>
  <c r="E79" i="36"/>
  <c r="F79" i="36" s="1"/>
  <c r="C79" i="36"/>
  <c r="F78" i="36"/>
  <c r="E78" i="36"/>
  <c r="C78" i="36"/>
  <c r="F72" i="36"/>
  <c r="E72" i="36"/>
  <c r="E71" i="36"/>
  <c r="F71" i="36" s="1"/>
  <c r="F70" i="36"/>
  <c r="E70" i="36"/>
  <c r="E69" i="36"/>
  <c r="F69" i="36" s="1"/>
  <c r="F68" i="36"/>
  <c r="F74" i="36" s="1"/>
  <c r="E68" i="36"/>
  <c r="F62" i="36"/>
  <c r="G62" i="36" s="1"/>
  <c r="D62" i="36"/>
  <c r="F61" i="36"/>
  <c r="G61" i="36" s="1"/>
  <c r="D61" i="36"/>
  <c r="F60" i="36"/>
  <c r="G60" i="36" s="1"/>
  <c r="D60" i="36"/>
  <c r="G59" i="36"/>
  <c r="F59" i="36"/>
  <c r="D59" i="36"/>
  <c r="F58" i="36"/>
  <c r="G58" i="36" s="1"/>
  <c r="D58" i="36"/>
  <c r="F52" i="36"/>
  <c r="G52" i="36" s="1"/>
  <c r="D52" i="36"/>
  <c r="F51" i="36"/>
  <c r="G51" i="36" s="1"/>
  <c r="D51" i="36"/>
  <c r="F50" i="36"/>
  <c r="G50" i="36" s="1"/>
  <c r="D50" i="36"/>
  <c r="G49" i="36"/>
  <c r="F49" i="36"/>
  <c r="D49" i="36"/>
  <c r="F48" i="36"/>
  <c r="G48" i="36" s="1"/>
  <c r="D48" i="36"/>
  <c r="H42" i="36"/>
  <c r="I42" i="36" s="1"/>
  <c r="H41" i="36"/>
  <c r="I41" i="36" s="1"/>
  <c r="H40" i="36"/>
  <c r="I40" i="36" s="1"/>
  <c r="H39" i="36"/>
  <c r="I39" i="36" s="1"/>
  <c r="H38" i="36"/>
  <c r="I38" i="36" s="1"/>
  <c r="H37" i="36"/>
  <c r="I37" i="36" s="1"/>
  <c r="H36" i="36"/>
  <c r="I36" i="36" s="1"/>
  <c r="H35" i="36"/>
  <c r="I35" i="36" s="1"/>
  <c r="H34" i="36"/>
  <c r="I34" i="36" s="1"/>
  <c r="H33" i="36"/>
  <c r="I33" i="36" s="1"/>
  <c r="H32" i="36"/>
  <c r="I32" i="36" s="1"/>
  <c r="H31" i="36"/>
  <c r="I31" i="36" s="1"/>
  <c r="H30" i="36"/>
  <c r="I30" i="36" s="1"/>
  <c r="H29" i="36"/>
  <c r="I29" i="36" s="1"/>
  <c r="H28" i="36"/>
  <c r="I28" i="36" s="1"/>
  <c r="H27" i="36"/>
  <c r="I27" i="36" s="1"/>
  <c r="H26" i="36"/>
  <c r="I26" i="36" s="1"/>
  <c r="H25" i="36"/>
  <c r="I25" i="36" s="1"/>
  <c r="H24" i="36"/>
  <c r="I24" i="36" s="1"/>
  <c r="H23" i="36"/>
  <c r="I23" i="36" s="1"/>
  <c r="H22" i="36"/>
  <c r="I22" i="36" s="1"/>
  <c r="H21" i="36"/>
  <c r="I21" i="36" s="1"/>
  <c r="H20" i="36"/>
  <c r="I20" i="36" s="1"/>
  <c r="H19" i="36"/>
  <c r="I19" i="36" s="1"/>
  <c r="H18" i="36"/>
  <c r="I18" i="36" s="1"/>
  <c r="H17" i="36"/>
  <c r="I17" i="36" s="1"/>
  <c r="H16" i="36"/>
  <c r="I16" i="36" s="1"/>
  <c r="H15" i="36"/>
  <c r="I15" i="36" s="1"/>
  <c r="H14" i="36"/>
  <c r="I14" i="36" s="1"/>
  <c r="H13" i="36"/>
  <c r="I13" i="36" s="1"/>
  <c r="H12" i="36"/>
  <c r="I12" i="36" s="1"/>
  <c r="H11" i="36"/>
  <c r="I11" i="36" s="1"/>
  <c r="H10" i="36"/>
  <c r="I10" i="36" s="1"/>
  <c r="H9" i="36"/>
  <c r="I9" i="36" s="1"/>
  <c r="H8" i="36"/>
  <c r="I8" i="36" s="1"/>
  <c r="H7" i="36"/>
  <c r="I7" i="36" s="1"/>
  <c r="F1" i="36"/>
  <c r="H180" i="37"/>
  <c r="G178" i="37"/>
  <c r="G171" i="37"/>
  <c r="G164" i="37"/>
  <c r="G157" i="37"/>
  <c r="G148" i="37"/>
  <c r="G139" i="37"/>
  <c r="G130" i="37"/>
  <c r="G116" i="37"/>
  <c r="H100" i="37"/>
  <c r="E100" i="37"/>
  <c r="C100" i="37"/>
  <c r="F99" i="37"/>
  <c r="H99" i="37" s="1"/>
  <c r="C99" i="37"/>
  <c r="H98" i="37"/>
  <c r="E98" i="37"/>
  <c r="C98" i="37"/>
  <c r="F97" i="37"/>
  <c r="H97" i="37" s="1"/>
  <c r="C97" i="37"/>
  <c r="H96" i="37"/>
  <c r="E96" i="37"/>
  <c r="C96" i="37"/>
  <c r="F95" i="37"/>
  <c r="H95" i="37" s="1"/>
  <c r="H102" i="37" s="1"/>
  <c r="C95" i="37"/>
  <c r="G91" i="37"/>
  <c r="F82" i="37"/>
  <c r="E82" i="37"/>
  <c r="C82" i="37"/>
  <c r="E81" i="37"/>
  <c r="F81" i="37" s="1"/>
  <c r="C81" i="37"/>
  <c r="F80" i="37"/>
  <c r="E80" i="37"/>
  <c r="C80" i="37"/>
  <c r="F79" i="37"/>
  <c r="E79" i="37"/>
  <c r="C79" i="37"/>
  <c r="F78" i="37"/>
  <c r="F84" i="37" s="1"/>
  <c r="E78" i="37"/>
  <c r="C78" i="37"/>
  <c r="F72" i="37"/>
  <c r="E72" i="37"/>
  <c r="F71" i="37"/>
  <c r="E71" i="37"/>
  <c r="F70" i="37"/>
  <c r="E70" i="37"/>
  <c r="F69" i="37"/>
  <c r="E69" i="37"/>
  <c r="F68" i="37"/>
  <c r="F74" i="37" s="1"/>
  <c r="E68" i="37"/>
  <c r="F62" i="37"/>
  <c r="G62" i="37" s="1"/>
  <c r="D62" i="37"/>
  <c r="F61" i="37"/>
  <c r="G61" i="37" s="1"/>
  <c r="D61" i="37"/>
  <c r="G60" i="37"/>
  <c r="F60" i="37"/>
  <c r="D60" i="37"/>
  <c r="G59" i="37"/>
  <c r="F59" i="37"/>
  <c r="D59" i="37"/>
  <c r="F58" i="37"/>
  <c r="G58" i="37" s="1"/>
  <c r="G64" i="37" s="1"/>
  <c r="D58" i="37"/>
  <c r="F52" i="37"/>
  <c r="G52" i="37" s="1"/>
  <c r="D52" i="37"/>
  <c r="F51" i="37"/>
  <c r="G51" i="37" s="1"/>
  <c r="D51" i="37"/>
  <c r="G50" i="37"/>
  <c r="F50" i="37"/>
  <c r="D50" i="37"/>
  <c r="G49" i="37"/>
  <c r="F49" i="37"/>
  <c r="D49" i="37"/>
  <c r="F48" i="37"/>
  <c r="G48" i="37" s="1"/>
  <c r="G54" i="37" s="1"/>
  <c r="D48" i="37"/>
  <c r="H42" i="37"/>
  <c r="I42" i="37" s="1"/>
  <c r="H41" i="37"/>
  <c r="I41" i="37" s="1"/>
  <c r="H40" i="37"/>
  <c r="I40" i="37" s="1"/>
  <c r="H39" i="37"/>
  <c r="I39" i="37" s="1"/>
  <c r="H38" i="37"/>
  <c r="I38" i="37" s="1"/>
  <c r="H37" i="37"/>
  <c r="I37" i="37" s="1"/>
  <c r="H36" i="37"/>
  <c r="I36" i="37" s="1"/>
  <c r="H35" i="37"/>
  <c r="I35" i="37" s="1"/>
  <c r="H34" i="37"/>
  <c r="I34" i="37" s="1"/>
  <c r="H33" i="37"/>
  <c r="I33" i="37" s="1"/>
  <c r="H32" i="37"/>
  <c r="I32" i="37" s="1"/>
  <c r="H31" i="37"/>
  <c r="I31" i="37" s="1"/>
  <c r="H30" i="37"/>
  <c r="I30" i="37" s="1"/>
  <c r="H29" i="37"/>
  <c r="I29" i="37" s="1"/>
  <c r="H28" i="37"/>
  <c r="I28" i="37" s="1"/>
  <c r="H27" i="37"/>
  <c r="I27" i="37" s="1"/>
  <c r="H26" i="37"/>
  <c r="I26" i="37" s="1"/>
  <c r="H25" i="37"/>
  <c r="I25" i="37" s="1"/>
  <c r="H24" i="37"/>
  <c r="I24" i="37" s="1"/>
  <c r="H23" i="37"/>
  <c r="I23" i="37" s="1"/>
  <c r="H22" i="37"/>
  <c r="I22" i="37" s="1"/>
  <c r="H21" i="37"/>
  <c r="I21" i="37" s="1"/>
  <c r="H20" i="37"/>
  <c r="I20" i="37" s="1"/>
  <c r="H19" i="37"/>
  <c r="I19" i="37" s="1"/>
  <c r="H18" i="37"/>
  <c r="I18" i="37" s="1"/>
  <c r="H17" i="37"/>
  <c r="I17" i="37" s="1"/>
  <c r="H16" i="37"/>
  <c r="I16" i="37" s="1"/>
  <c r="H15" i="37"/>
  <c r="I15" i="37" s="1"/>
  <c r="H14" i="37"/>
  <c r="I14" i="37" s="1"/>
  <c r="H13" i="37"/>
  <c r="I13" i="37" s="1"/>
  <c r="H12" i="37"/>
  <c r="I12" i="37" s="1"/>
  <c r="H11" i="37"/>
  <c r="I11" i="37" s="1"/>
  <c r="H10" i="37"/>
  <c r="I10" i="37" s="1"/>
  <c r="H9" i="37"/>
  <c r="I9" i="37" s="1"/>
  <c r="H8" i="37"/>
  <c r="I8" i="37" s="1"/>
  <c r="H7" i="37"/>
  <c r="I7" i="37" s="1"/>
  <c r="F1" i="37"/>
  <c r="H180" i="38"/>
  <c r="G178" i="38"/>
  <c r="G171" i="38"/>
  <c r="G164" i="38"/>
  <c r="G157" i="38"/>
  <c r="G148" i="38"/>
  <c r="G139" i="38"/>
  <c r="G130" i="38"/>
  <c r="G116" i="38"/>
  <c r="H100" i="38"/>
  <c r="E100" i="38"/>
  <c r="C100" i="38"/>
  <c r="F99" i="38"/>
  <c r="H99" i="38" s="1"/>
  <c r="C99" i="38"/>
  <c r="E98" i="38"/>
  <c r="H98" i="38" s="1"/>
  <c r="C98" i="38"/>
  <c r="F97" i="38"/>
  <c r="H97" i="38" s="1"/>
  <c r="C97" i="38"/>
  <c r="H96" i="38"/>
  <c r="E96" i="38"/>
  <c r="C96" i="38"/>
  <c r="F95" i="38"/>
  <c r="H95" i="38" s="1"/>
  <c r="C95" i="38"/>
  <c r="G91" i="38"/>
  <c r="F82" i="38"/>
  <c r="E82" i="38"/>
  <c r="C82" i="38"/>
  <c r="E81" i="38"/>
  <c r="F81" i="38" s="1"/>
  <c r="C81" i="38"/>
  <c r="E80" i="38"/>
  <c r="F80" i="38" s="1"/>
  <c r="C80" i="38"/>
  <c r="E79" i="38"/>
  <c r="F79" i="38" s="1"/>
  <c r="C79" i="38"/>
  <c r="F78" i="38"/>
  <c r="E78" i="38"/>
  <c r="C78" i="38"/>
  <c r="F72" i="38"/>
  <c r="E72" i="38"/>
  <c r="E71" i="38"/>
  <c r="F71" i="38" s="1"/>
  <c r="F70" i="38"/>
  <c r="E70" i="38"/>
  <c r="E69" i="38"/>
  <c r="F69" i="38" s="1"/>
  <c r="F68" i="38"/>
  <c r="F74" i="38" s="1"/>
  <c r="E68" i="38"/>
  <c r="F62" i="38"/>
  <c r="G62" i="38" s="1"/>
  <c r="D62" i="38"/>
  <c r="F61" i="38"/>
  <c r="G61" i="38" s="1"/>
  <c r="D61" i="38"/>
  <c r="F60" i="38"/>
  <c r="G60" i="38" s="1"/>
  <c r="D60" i="38"/>
  <c r="G59" i="38"/>
  <c r="F59" i="38"/>
  <c r="D59" i="38"/>
  <c r="F58" i="38"/>
  <c r="G58" i="38" s="1"/>
  <c r="D58" i="38"/>
  <c r="F52" i="38"/>
  <c r="G52" i="38" s="1"/>
  <c r="D52" i="38"/>
  <c r="F51" i="38"/>
  <c r="G51" i="38" s="1"/>
  <c r="D51" i="38"/>
  <c r="F50" i="38"/>
  <c r="G50" i="38" s="1"/>
  <c r="D50" i="38"/>
  <c r="G49" i="38"/>
  <c r="F49" i="38"/>
  <c r="D49" i="38"/>
  <c r="F48" i="38"/>
  <c r="G48" i="38" s="1"/>
  <c r="D48" i="38"/>
  <c r="H42" i="38"/>
  <c r="I42" i="38" s="1"/>
  <c r="H41" i="38"/>
  <c r="I41" i="38" s="1"/>
  <c r="H40" i="38"/>
  <c r="I40" i="38" s="1"/>
  <c r="H39" i="38"/>
  <c r="I39" i="38" s="1"/>
  <c r="H38" i="38"/>
  <c r="I38" i="38" s="1"/>
  <c r="H37" i="38"/>
  <c r="I37" i="38" s="1"/>
  <c r="H36" i="38"/>
  <c r="I36" i="38" s="1"/>
  <c r="H35" i="38"/>
  <c r="I35" i="38" s="1"/>
  <c r="H34" i="38"/>
  <c r="I34" i="38" s="1"/>
  <c r="H33" i="38"/>
  <c r="I33" i="38" s="1"/>
  <c r="H32" i="38"/>
  <c r="I32" i="38" s="1"/>
  <c r="H31" i="38"/>
  <c r="I31" i="38" s="1"/>
  <c r="H30" i="38"/>
  <c r="I30" i="38" s="1"/>
  <c r="H29" i="38"/>
  <c r="I29" i="38" s="1"/>
  <c r="H28" i="38"/>
  <c r="I28" i="38" s="1"/>
  <c r="H27" i="38"/>
  <c r="I27" i="38" s="1"/>
  <c r="H26" i="38"/>
  <c r="I26" i="38" s="1"/>
  <c r="H25" i="38"/>
  <c r="I25" i="38" s="1"/>
  <c r="H24" i="38"/>
  <c r="I24" i="38" s="1"/>
  <c r="H23" i="38"/>
  <c r="I23" i="38" s="1"/>
  <c r="H22" i="38"/>
  <c r="I22" i="38" s="1"/>
  <c r="H21" i="38"/>
  <c r="I21" i="38" s="1"/>
  <c r="H20" i="38"/>
  <c r="I20" i="38" s="1"/>
  <c r="H19" i="38"/>
  <c r="I19" i="38" s="1"/>
  <c r="H18" i="38"/>
  <c r="I18" i="38" s="1"/>
  <c r="H17" i="38"/>
  <c r="I17" i="38" s="1"/>
  <c r="H16" i="38"/>
  <c r="I16" i="38" s="1"/>
  <c r="H15" i="38"/>
  <c r="I15" i="38" s="1"/>
  <c r="H14" i="38"/>
  <c r="I14" i="38" s="1"/>
  <c r="H13" i="38"/>
  <c r="I13" i="38" s="1"/>
  <c r="H12" i="38"/>
  <c r="I12" i="38" s="1"/>
  <c r="H11" i="38"/>
  <c r="I11" i="38" s="1"/>
  <c r="H10" i="38"/>
  <c r="I10" i="38" s="1"/>
  <c r="H9" i="38"/>
  <c r="I9" i="38" s="1"/>
  <c r="H8" i="38"/>
  <c r="I8" i="38" s="1"/>
  <c r="H7" i="38"/>
  <c r="I7" i="38" s="1"/>
  <c r="F1" i="38"/>
  <c r="H180" i="14"/>
  <c r="G178" i="14"/>
  <c r="G171" i="14"/>
  <c r="G164" i="14"/>
  <c r="G157" i="14"/>
  <c r="G148" i="14"/>
  <c r="G139" i="14"/>
  <c r="G130" i="14"/>
  <c r="G116" i="14"/>
  <c r="H100" i="14"/>
  <c r="E100" i="14"/>
  <c r="C100" i="14"/>
  <c r="F99" i="14"/>
  <c r="H99" i="14" s="1"/>
  <c r="C99" i="14"/>
  <c r="E98" i="14"/>
  <c r="H98" i="14" s="1"/>
  <c r="C98" i="14"/>
  <c r="F97" i="14"/>
  <c r="H97" i="14" s="1"/>
  <c r="C97" i="14"/>
  <c r="H96" i="14"/>
  <c r="E96" i="14"/>
  <c r="C96" i="14"/>
  <c r="F95" i="14"/>
  <c r="H95" i="14" s="1"/>
  <c r="C95" i="14"/>
  <c r="G91" i="14"/>
  <c r="F82" i="14"/>
  <c r="E82" i="14"/>
  <c r="C82" i="14"/>
  <c r="E81" i="14"/>
  <c r="F81" i="14" s="1"/>
  <c r="C81" i="14"/>
  <c r="E80" i="14"/>
  <c r="F80" i="14" s="1"/>
  <c r="C80" i="14"/>
  <c r="E79" i="14"/>
  <c r="F79" i="14" s="1"/>
  <c r="C79" i="14"/>
  <c r="F78" i="14"/>
  <c r="E78" i="14"/>
  <c r="C78" i="14"/>
  <c r="F72" i="14"/>
  <c r="E72" i="14"/>
  <c r="E71" i="14"/>
  <c r="F71" i="14" s="1"/>
  <c r="F70" i="14"/>
  <c r="E70" i="14"/>
  <c r="E69" i="14"/>
  <c r="F69" i="14" s="1"/>
  <c r="F68" i="14"/>
  <c r="F74" i="14" s="1"/>
  <c r="E68" i="14"/>
  <c r="F62" i="14"/>
  <c r="G62" i="14" s="1"/>
  <c r="D62" i="14"/>
  <c r="F61" i="14"/>
  <c r="G61" i="14" s="1"/>
  <c r="D61" i="14"/>
  <c r="F60" i="14"/>
  <c r="G60" i="14" s="1"/>
  <c r="D60" i="14"/>
  <c r="G59" i="14"/>
  <c r="F59" i="14"/>
  <c r="D59" i="14"/>
  <c r="F58" i="14"/>
  <c r="G58" i="14" s="1"/>
  <c r="D58" i="14"/>
  <c r="F52" i="14"/>
  <c r="G52" i="14" s="1"/>
  <c r="D52" i="14"/>
  <c r="F51" i="14"/>
  <c r="G51" i="14" s="1"/>
  <c r="D51" i="14"/>
  <c r="F50" i="14"/>
  <c r="G50" i="14" s="1"/>
  <c r="D50" i="14"/>
  <c r="G49" i="14"/>
  <c r="F49" i="14"/>
  <c r="D49" i="14"/>
  <c r="F48" i="14"/>
  <c r="G48" i="14" s="1"/>
  <c r="D48" i="14"/>
  <c r="H42" i="14"/>
  <c r="I42" i="14" s="1"/>
  <c r="H41" i="14"/>
  <c r="I41" i="14" s="1"/>
  <c r="H40" i="14"/>
  <c r="I40" i="14" s="1"/>
  <c r="H39" i="14"/>
  <c r="I39" i="14" s="1"/>
  <c r="H38" i="14"/>
  <c r="I38" i="14" s="1"/>
  <c r="H37" i="14"/>
  <c r="I37" i="14" s="1"/>
  <c r="H36" i="14"/>
  <c r="I36" i="14" s="1"/>
  <c r="H35" i="14"/>
  <c r="I35" i="14" s="1"/>
  <c r="H34" i="14"/>
  <c r="I34" i="14" s="1"/>
  <c r="H33" i="14"/>
  <c r="I33" i="14" s="1"/>
  <c r="H32" i="14"/>
  <c r="I32" i="14" s="1"/>
  <c r="H31" i="14"/>
  <c r="I31" i="14" s="1"/>
  <c r="H30" i="14"/>
  <c r="I30" i="14" s="1"/>
  <c r="H29" i="14"/>
  <c r="I29" i="14" s="1"/>
  <c r="H28" i="14"/>
  <c r="I28" i="14" s="1"/>
  <c r="H27" i="14"/>
  <c r="I27" i="14" s="1"/>
  <c r="H26" i="14"/>
  <c r="I26" i="14" s="1"/>
  <c r="H25" i="14"/>
  <c r="I25" i="14" s="1"/>
  <c r="H24" i="14"/>
  <c r="I24" i="14" s="1"/>
  <c r="H23" i="14"/>
  <c r="I23" i="14" s="1"/>
  <c r="H22" i="14"/>
  <c r="I22" i="14" s="1"/>
  <c r="H21" i="14"/>
  <c r="I21" i="14" s="1"/>
  <c r="H20" i="14"/>
  <c r="I20" i="14" s="1"/>
  <c r="H19" i="14"/>
  <c r="I19" i="14" s="1"/>
  <c r="H18" i="14"/>
  <c r="I18" i="14" s="1"/>
  <c r="H17" i="14"/>
  <c r="I17" i="14" s="1"/>
  <c r="H16" i="14"/>
  <c r="I16" i="14" s="1"/>
  <c r="H15" i="14"/>
  <c r="I15" i="14" s="1"/>
  <c r="H14" i="14"/>
  <c r="I14" i="14" s="1"/>
  <c r="H13" i="14"/>
  <c r="I13" i="14" s="1"/>
  <c r="H12" i="14"/>
  <c r="I12" i="14" s="1"/>
  <c r="H11" i="14"/>
  <c r="I11" i="14" s="1"/>
  <c r="H10" i="14"/>
  <c r="I10" i="14" s="1"/>
  <c r="H9" i="14"/>
  <c r="I9" i="14" s="1"/>
  <c r="H8" i="14"/>
  <c r="I8" i="14" s="1"/>
  <c r="H7" i="14"/>
  <c r="I7" i="14" s="1"/>
  <c r="F1" i="14"/>
  <c r="H180" i="9"/>
  <c r="G178" i="9"/>
  <c r="G171" i="9"/>
  <c r="G164" i="9"/>
  <c r="G157" i="9"/>
  <c r="G148" i="9"/>
  <c r="G139" i="9"/>
  <c r="G130" i="9"/>
  <c r="G116" i="9"/>
  <c r="H100" i="9"/>
  <c r="E100" i="9"/>
  <c r="C100" i="9"/>
  <c r="F99" i="9"/>
  <c r="H99" i="9" s="1"/>
  <c r="C99" i="9"/>
  <c r="H98" i="9"/>
  <c r="E98" i="9"/>
  <c r="C98" i="9"/>
  <c r="F97" i="9"/>
  <c r="H97" i="9" s="1"/>
  <c r="C97" i="9"/>
  <c r="H96" i="9"/>
  <c r="E96" i="9"/>
  <c r="C96" i="9"/>
  <c r="F95" i="9"/>
  <c r="H95" i="9" s="1"/>
  <c r="H102" i="9" s="1"/>
  <c r="C95" i="9"/>
  <c r="G91" i="9"/>
  <c r="F82" i="9"/>
  <c r="E82" i="9"/>
  <c r="C82" i="9"/>
  <c r="E81" i="9"/>
  <c r="F81" i="9" s="1"/>
  <c r="C81" i="9"/>
  <c r="F80" i="9"/>
  <c r="E80" i="9"/>
  <c r="C80" i="9"/>
  <c r="F79" i="9"/>
  <c r="E79" i="9"/>
  <c r="C79" i="9"/>
  <c r="F78" i="9"/>
  <c r="F84" i="9" s="1"/>
  <c r="E78" i="9"/>
  <c r="C78" i="9"/>
  <c r="F72" i="9"/>
  <c r="E72" i="9"/>
  <c r="F71" i="9"/>
  <c r="E71" i="9"/>
  <c r="F70" i="9"/>
  <c r="E70" i="9"/>
  <c r="F69" i="9"/>
  <c r="E69" i="9"/>
  <c r="F68" i="9"/>
  <c r="F74" i="9" s="1"/>
  <c r="E68" i="9"/>
  <c r="F62" i="9"/>
  <c r="G62" i="9" s="1"/>
  <c r="D62" i="9"/>
  <c r="F61" i="9"/>
  <c r="G61" i="9" s="1"/>
  <c r="D61" i="9"/>
  <c r="G60" i="9"/>
  <c r="F60" i="9"/>
  <c r="D60" i="9"/>
  <c r="G59" i="9"/>
  <c r="F59" i="9"/>
  <c r="D59" i="9"/>
  <c r="F58" i="9"/>
  <c r="G58" i="9" s="1"/>
  <c r="G64" i="9" s="1"/>
  <c r="D58" i="9"/>
  <c r="F52" i="9"/>
  <c r="G52" i="9" s="1"/>
  <c r="D52" i="9"/>
  <c r="F51" i="9"/>
  <c r="G51" i="9" s="1"/>
  <c r="D51" i="9"/>
  <c r="G50" i="9"/>
  <c r="F50" i="9"/>
  <c r="D50" i="9"/>
  <c r="G49" i="9"/>
  <c r="F49" i="9"/>
  <c r="D49" i="9"/>
  <c r="F48" i="9"/>
  <c r="G48" i="9" s="1"/>
  <c r="G54" i="9" s="1"/>
  <c r="D48" i="9"/>
  <c r="H42" i="9"/>
  <c r="I42" i="9" s="1"/>
  <c r="I41" i="9"/>
  <c r="H41" i="9"/>
  <c r="H40" i="9"/>
  <c r="I40" i="9" s="1"/>
  <c r="I39" i="9"/>
  <c r="H39" i="9"/>
  <c r="H38" i="9"/>
  <c r="I38" i="9" s="1"/>
  <c r="I37" i="9"/>
  <c r="H37" i="9"/>
  <c r="H36" i="9"/>
  <c r="I36" i="9" s="1"/>
  <c r="I35" i="9"/>
  <c r="H35" i="9"/>
  <c r="H34" i="9"/>
  <c r="I34" i="9" s="1"/>
  <c r="I33" i="9"/>
  <c r="H33" i="9"/>
  <c r="H32" i="9"/>
  <c r="I32" i="9" s="1"/>
  <c r="H31" i="9"/>
  <c r="I31" i="9" s="1"/>
  <c r="H30" i="9"/>
  <c r="I30" i="9" s="1"/>
  <c r="H29" i="9"/>
  <c r="I29" i="9" s="1"/>
  <c r="H28" i="9"/>
  <c r="I28" i="9" s="1"/>
  <c r="H27" i="9"/>
  <c r="I27" i="9" s="1"/>
  <c r="H26" i="9"/>
  <c r="I26" i="9" s="1"/>
  <c r="H25" i="9"/>
  <c r="I25" i="9" s="1"/>
  <c r="H24" i="9"/>
  <c r="I24" i="9" s="1"/>
  <c r="H23" i="9"/>
  <c r="I23" i="9" s="1"/>
  <c r="H22" i="9"/>
  <c r="I22" i="9" s="1"/>
  <c r="H21" i="9"/>
  <c r="I21" i="9" s="1"/>
  <c r="H20" i="9"/>
  <c r="I20" i="9" s="1"/>
  <c r="H19" i="9"/>
  <c r="I19" i="9" s="1"/>
  <c r="H18" i="9"/>
  <c r="I18" i="9" s="1"/>
  <c r="H17" i="9"/>
  <c r="I17" i="9" s="1"/>
  <c r="H16" i="9"/>
  <c r="I16" i="9" s="1"/>
  <c r="H15" i="9"/>
  <c r="I15" i="9" s="1"/>
  <c r="H14" i="9"/>
  <c r="I14" i="9" s="1"/>
  <c r="H13" i="9"/>
  <c r="I13" i="9" s="1"/>
  <c r="H12" i="9"/>
  <c r="I12" i="9" s="1"/>
  <c r="H11" i="9"/>
  <c r="I11" i="9" s="1"/>
  <c r="H10" i="9"/>
  <c r="I10" i="9" s="1"/>
  <c r="H9" i="9"/>
  <c r="I9" i="9" s="1"/>
  <c r="H8" i="9"/>
  <c r="I8" i="9" s="1"/>
  <c r="H7" i="9"/>
  <c r="I7" i="9" s="1"/>
  <c r="F1" i="9"/>
  <c r="G180" i="44" l="1"/>
  <c r="I44" i="13"/>
  <c r="H102" i="13"/>
  <c r="G64" i="13"/>
  <c r="G54" i="13"/>
  <c r="F84" i="13"/>
  <c r="F74" i="13"/>
  <c r="I44" i="12"/>
  <c r="H102" i="12"/>
  <c r="F84" i="12"/>
  <c r="F74" i="12"/>
  <c r="I44" i="10"/>
  <c r="G64" i="10"/>
  <c r="H102" i="10"/>
  <c r="G54" i="10"/>
  <c r="F84" i="10"/>
  <c r="F74" i="10"/>
  <c r="I44" i="15"/>
  <c r="H102" i="15"/>
  <c r="F84" i="15"/>
  <c r="G64" i="16"/>
  <c r="G54" i="16"/>
  <c r="I44" i="16"/>
  <c r="G180" i="16" s="1"/>
  <c r="F84" i="17"/>
  <c r="I44" i="17"/>
  <c r="G180" i="17" s="1"/>
  <c r="F74" i="17"/>
  <c r="G54" i="18"/>
  <c r="I44" i="18"/>
  <c r="G180" i="18" s="1"/>
  <c r="G54" i="19"/>
  <c r="G180" i="19" s="1"/>
  <c r="G64" i="19"/>
  <c r="F74" i="19"/>
  <c r="I44" i="20"/>
  <c r="G180" i="20" s="1"/>
  <c r="I44" i="21"/>
  <c r="H102" i="21"/>
  <c r="F84" i="21"/>
  <c r="F74" i="23"/>
  <c r="F84" i="23"/>
  <c r="H102" i="23"/>
  <c r="I44" i="23"/>
  <c r="G180" i="23" s="1"/>
  <c r="F84" i="24"/>
  <c r="F74" i="24"/>
  <c r="G180" i="24" s="1"/>
  <c r="H102" i="24"/>
  <c r="F84" i="25"/>
  <c r="I44" i="25"/>
  <c r="H102" i="25"/>
  <c r="I44" i="26"/>
  <c r="G64" i="26"/>
  <c r="F84" i="26"/>
  <c r="H102" i="26"/>
  <c r="F74" i="26"/>
  <c r="G54" i="26"/>
  <c r="I44" i="27"/>
  <c r="G180" i="27" s="1"/>
  <c r="I44" i="29"/>
  <c r="G64" i="29"/>
  <c r="F84" i="29"/>
  <c r="H102" i="29"/>
  <c r="G54" i="29"/>
  <c r="G54" i="30"/>
  <c r="G64" i="30"/>
  <c r="I44" i="30"/>
  <c r="G180" i="30" s="1"/>
  <c r="F74" i="32"/>
  <c r="G180" i="32"/>
  <c r="G54" i="33"/>
  <c r="F74" i="33"/>
  <c r="H102" i="33"/>
  <c r="I44" i="33"/>
  <c r="G180" i="33" s="1"/>
  <c r="I44" i="34"/>
  <c r="G54" i="34"/>
  <c r="G64" i="34"/>
  <c r="F74" i="34"/>
  <c r="F84" i="35"/>
  <c r="G180" i="35" s="1"/>
  <c r="H102" i="35"/>
  <c r="I44" i="36"/>
  <c r="G64" i="36"/>
  <c r="F84" i="36"/>
  <c r="H102" i="36"/>
  <c r="G54" i="36"/>
  <c r="I44" i="37"/>
  <c r="G180" i="37" s="1"/>
  <c r="I44" i="38"/>
  <c r="G64" i="38"/>
  <c r="F84" i="38"/>
  <c r="H102" i="38"/>
  <c r="G54" i="38"/>
  <c r="I44" i="14"/>
  <c r="G64" i="14"/>
  <c r="F84" i="14"/>
  <c r="H102" i="14"/>
  <c r="G54" i="14"/>
  <c r="I44" i="9"/>
  <c r="G180" i="9" s="1"/>
  <c r="G180" i="13" l="1"/>
  <c r="G180" i="12"/>
  <c r="G180" i="10"/>
  <c r="G180" i="15"/>
  <c r="G180" i="21"/>
  <c r="G180" i="25"/>
  <c r="G180" i="26"/>
  <c r="G180" i="29"/>
  <c r="G180" i="34"/>
  <c r="G180" i="36"/>
  <c r="G180" i="38"/>
  <c r="G180" i="14"/>
  <c r="B12" i="39"/>
  <c r="B11" i="39" l="1"/>
  <c r="F25" i="39" l="1"/>
  <c r="R41" i="39" l="1"/>
  <c r="Q41" i="39"/>
  <c r="P41" i="39"/>
  <c r="O41" i="39"/>
  <c r="N41" i="39"/>
  <c r="M41" i="39"/>
  <c r="L41" i="39"/>
  <c r="K41" i="39"/>
  <c r="H41" i="39"/>
  <c r="R40" i="39"/>
  <c r="Q40" i="39"/>
  <c r="P40" i="39"/>
  <c r="O40" i="39"/>
  <c r="N40" i="39"/>
  <c r="M40" i="39"/>
  <c r="L40" i="39"/>
  <c r="K40" i="39"/>
  <c r="H40" i="39"/>
  <c r="R39" i="39"/>
  <c r="Q39" i="39"/>
  <c r="P39" i="39"/>
  <c r="O39" i="39"/>
  <c r="N39" i="39"/>
  <c r="M39" i="39"/>
  <c r="L39" i="39"/>
  <c r="K39" i="39"/>
  <c r="H39" i="39"/>
  <c r="R38" i="39"/>
  <c r="Q38" i="39"/>
  <c r="P38" i="39"/>
  <c r="O38" i="39"/>
  <c r="N38" i="39"/>
  <c r="M38" i="39"/>
  <c r="L38" i="39"/>
  <c r="K38" i="39"/>
  <c r="H38" i="39"/>
  <c r="R37" i="39"/>
  <c r="Q37" i="39"/>
  <c r="P37" i="39"/>
  <c r="O37" i="39"/>
  <c r="N37" i="39"/>
  <c r="M37" i="39"/>
  <c r="L37" i="39"/>
  <c r="K37" i="39"/>
  <c r="H37" i="39"/>
  <c r="R36" i="39"/>
  <c r="Q36" i="39"/>
  <c r="P36" i="39"/>
  <c r="O36" i="39"/>
  <c r="N36" i="39"/>
  <c r="M36" i="39"/>
  <c r="L36" i="39"/>
  <c r="K36" i="39"/>
  <c r="H36" i="39"/>
  <c r="R35" i="39"/>
  <c r="Q35" i="39"/>
  <c r="P35" i="39"/>
  <c r="O35" i="39"/>
  <c r="N35" i="39"/>
  <c r="M35" i="39"/>
  <c r="L35" i="39"/>
  <c r="K35" i="39"/>
  <c r="H35" i="39"/>
  <c r="R34" i="39"/>
  <c r="Q34" i="39"/>
  <c r="P34" i="39"/>
  <c r="O34" i="39"/>
  <c r="N34" i="39"/>
  <c r="M34" i="39"/>
  <c r="L34" i="39"/>
  <c r="K34" i="39"/>
  <c r="H34" i="39"/>
  <c r="R33" i="39"/>
  <c r="Q33" i="39"/>
  <c r="P33" i="39"/>
  <c r="O33" i="39"/>
  <c r="N33" i="39"/>
  <c r="M33" i="39"/>
  <c r="L33" i="39"/>
  <c r="K33" i="39"/>
  <c r="H33" i="39"/>
  <c r="R32" i="39"/>
  <c r="Q32" i="39"/>
  <c r="P32" i="39"/>
  <c r="O32" i="39"/>
  <c r="N32" i="39"/>
  <c r="M32" i="39"/>
  <c r="L32" i="39"/>
  <c r="K32" i="39"/>
  <c r="H32" i="39"/>
  <c r="R31" i="39"/>
  <c r="Q31" i="39"/>
  <c r="P31" i="39"/>
  <c r="O31" i="39"/>
  <c r="N31" i="39"/>
  <c r="M31" i="39"/>
  <c r="L31" i="39"/>
  <c r="K31" i="39"/>
  <c r="H31" i="39"/>
  <c r="R30" i="39"/>
  <c r="Q30" i="39"/>
  <c r="P30" i="39"/>
  <c r="O30" i="39"/>
  <c r="N30" i="39"/>
  <c r="M30" i="39"/>
  <c r="L30" i="39"/>
  <c r="K30" i="39"/>
  <c r="H30" i="39"/>
  <c r="R29" i="39"/>
  <c r="Q29" i="39"/>
  <c r="P29" i="39"/>
  <c r="O29" i="39"/>
  <c r="N29" i="39"/>
  <c r="M29" i="39"/>
  <c r="L29" i="39"/>
  <c r="K29" i="39"/>
  <c r="R28" i="39"/>
  <c r="Q28" i="39"/>
  <c r="P28" i="39"/>
  <c r="O28" i="39"/>
  <c r="N28" i="39"/>
  <c r="M28" i="39"/>
  <c r="L28" i="39"/>
  <c r="K28" i="39"/>
  <c r="H28" i="39"/>
  <c r="R27" i="39"/>
  <c r="Q27" i="39"/>
  <c r="P27" i="39"/>
  <c r="O27" i="39"/>
  <c r="N27" i="39"/>
  <c r="M27" i="39"/>
  <c r="L27" i="39"/>
  <c r="K27" i="39"/>
  <c r="H27" i="39"/>
  <c r="R26" i="39"/>
  <c r="Q26" i="39"/>
  <c r="P26" i="39"/>
  <c r="O26" i="39"/>
  <c r="N26" i="39"/>
  <c r="M26" i="39"/>
  <c r="L26" i="39"/>
  <c r="K26" i="39"/>
  <c r="H26" i="39"/>
  <c r="R25" i="39"/>
  <c r="Q25" i="39"/>
  <c r="P25" i="39"/>
  <c r="O25" i="39"/>
  <c r="N25" i="39"/>
  <c r="M25" i="39"/>
  <c r="L25" i="39"/>
  <c r="K25" i="39"/>
  <c r="H25" i="39"/>
  <c r="R24" i="39"/>
  <c r="Q24" i="39"/>
  <c r="P24" i="39"/>
  <c r="O24" i="39"/>
  <c r="N24" i="39"/>
  <c r="M24" i="39"/>
  <c r="L24" i="39"/>
  <c r="K24" i="39"/>
  <c r="H24" i="39"/>
  <c r="R23" i="39"/>
  <c r="Q23" i="39"/>
  <c r="P23" i="39"/>
  <c r="O23" i="39"/>
  <c r="N23" i="39"/>
  <c r="M23" i="39"/>
  <c r="L23" i="39"/>
  <c r="K23" i="39"/>
  <c r="H23" i="39"/>
  <c r="R22" i="39"/>
  <c r="Q22" i="39"/>
  <c r="P22" i="39"/>
  <c r="O22" i="39"/>
  <c r="N22" i="39"/>
  <c r="M22" i="39"/>
  <c r="L22" i="39"/>
  <c r="K22" i="39"/>
  <c r="H22" i="39"/>
  <c r="R21" i="39"/>
  <c r="Q21" i="39"/>
  <c r="P21" i="39"/>
  <c r="O21" i="39"/>
  <c r="N21" i="39"/>
  <c r="M21" i="39"/>
  <c r="L21" i="39"/>
  <c r="K21" i="39"/>
  <c r="H21" i="39"/>
  <c r="R20" i="39"/>
  <c r="Q20" i="39"/>
  <c r="P20" i="39"/>
  <c r="O20" i="39"/>
  <c r="N20" i="39"/>
  <c r="M20" i="39"/>
  <c r="L20" i="39"/>
  <c r="K20" i="39"/>
  <c r="H20" i="39"/>
  <c r="R19" i="39"/>
  <c r="Q19" i="39"/>
  <c r="P19" i="39"/>
  <c r="O19" i="39"/>
  <c r="N19" i="39"/>
  <c r="M19" i="39"/>
  <c r="L19" i="39"/>
  <c r="K19" i="39"/>
  <c r="H19" i="39"/>
  <c r="R18" i="39"/>
  <c r="Q18" i="39"/>
  <c r="P18" i="39"/>
  <c r="O18" i="39"/>
  <c r="N18" i="39"/>
  <c r="M18" i="39"/>
  <c r="L18" i="39"/>
  <c r="K18" i="39"/>
  <c r="H18" i="39"/>
  <c r="R17" i="39"/>
  <c r="Q17" i="39"/>
  <c r="P17" i="39"/>
  <c r="O17" i="39"/>
  <c r="N17" i="39"/>
  <c r="M17" i="39"/>
  <c r="L17" i="39"/>
  <c r="K17" i="39"/>
  <c r="H17" i="39"/>
  <c r="R16" i="39"/>
  <c r="Q16" i="39"/>
  <c r="P16" i="39"/>
  <c r="O16" i="39"/>
  <c r="N16" i="39"/>
  <c r="M16" i="39"/>
  <c r="L16" i="39"/>
  <c r="K16" i="39"/>
  <c r="H16" i="39"/>
  <c r="R15" i="39"/>
  <c r="Q15" i="39"/>
  <c r="P15" i="39"/>
  <c r="O15" i="39"/>
  <c r="N15" i="39"/>
  <c r="M15" i="39"/>
  <c r="L15" i="39"/>
  <c r="K15" i="39"/>
  <c r="H15" i="39"/>
  <c r="R14" i="39"/>
  <c r="Q14" i="39"/>
  <c r="P14" i="39"/>
  <c r="O14" i="39"/>
  <c r="N14" i="39"/>
  <c r="M14" i="39"/>
  <c r="L14" i="39"/>
  <c r="H14" i="39"/>
  <c r="R13" i="39"/>
  <c r="Q13" i="39"/>
  <c r="P13" i="39"/>
  <c r="O13" i="39"/>
  <c r="N13" i="39"/>
  <c r="M13" i="39"/>
  <c r="L13" i="39"/>
  <c r="K13" i="39"/>
  <c r="H13" i="39"/>
  <c r="R12" i="39"/>
  <c r="Q12" i="39"/>
  <c r="P12" i="39"/>
  <c r="O12" i="39"/>
  <c r="N12" i="39"/>
  <c r="M12" i="39"/>
  <c r="L12" i="39"/>
  <c r="K12" i="39"/>
  <c r="H12" i="39"/>
  <c r="K14" i="39" l="1"/>
  <c r="S14" i="39" s="1"/>
  <c r="D27" i="39"/>
  <c r="C21" i="39"/>
  <c r="C18" i="39"/>
  <c r="C19" i="39"/>
  <c r="C28" i="39"/>
  <c r="F17" i="39"/>
  <c r="C23" i="39"/>
  <c r="C24" i="39"/>
  <c r="C26" i="39"/>
  <c r="C30" i="39"/>
  <c r="I32" i="39"/>
  <c r="C38" i="39"/>
  <c r="F40" i="39"/>
  <c r="C41" i="39"/>
  <c r="E13" i="39"/>
  <c r="I25" i="39"/>
  <c r="F27" i="39"/>
  <c r="I36" i="39"/>
  <c r="F39" i="39"/>
  <c r="D41" i="39"/>
  <c r="E41" i="39"/>
  <c r="F41" i="39"/>
  <c r="G41" i="39"/>
  <c r="I41" i="39"/>
  <c r="D40" i="39"/>
  <c r="I40" i="39"/>
  <c r="C40" i="39"/>
  <c r="E40" i="39"/>
  <c r="G40" i="39"/>
  <c r="D39" i="39"/>
  <c r="I39" i="39"/>
  <c r="C39" i="39"/>
  <c r="E39" i="39"/>
  <c r="G39" i="39"/>
  <c r="D38" i="39"/>
  <c r="E38" i="39"/>
  <c r="F38" i="39"/>
  <c r="G38" i="39"/>
  <c r="I38" i="39"/>
  <c r="E37" i="39"/>
  <c r="G37" i="39"/>
  <c r="C37" i="39"/>
  <c r="D37" i="39"/>
  <c r="F37" i="39"/>
  <c r="I37" i="39"/>
  <c r="D36" i="39"/>
  <c r="E36" i="39"/>
  <c r="F36" i="39"/>
  <c r="G36" i="39"/>
  <c r="C35" i="39"/>
  <c r="E35" i="39"/>
  <c r="G35" i="39"/>
  <c r="D35" i="39"/>
  <c r="F35" i="39"/>
  <c r="I35" i="39"/>
  <c r="C34" i="39"/>
  <c r="D34" i="39"/>
  <c r="E34" i="39"/>
  <c r="F34" i="39"/>
  <c r="G34" i="39"/>
  <c r="I34" i="39"/>
  <c r="E33" i="39"/>
  <c r="G33" i="39"/>
  <c r="D33" i="39"/>
  <c r="F33" i="39"/>
  <c r="I33" i="39"/>
  <c r="C33" i="39"/>
  <c r="D32" i="39"/>
  <c r="E32" i="39"/>
  <c r="F32" i="39"/>
  <c r="G32" i="39"/>
  <c r="E31" i="39"/>
  <c r="G31" i="39"/>
  <c r="C31" i="39"/>
  <c r="D31" i="39"/>
  <c r="F31" i="39"/>
  <c r="I31" i="39"/>
  <c r="D30" i="39"/>
  <c r="E30" i="39"/>
  <c r="F30" i="39"/>
  <c r="G30" i="39"/>
  <c r="I30" i="39"/>
  <c r="C29" i="39"/>
  <c r="D29" i="39"/>
  <c r="E29" i="39"/>
  <c r="F29" i="39"/>
  <c r="G29" i="39"/>
  <c r="I29" i="39"/>
  <c r="D28" i="39"/>
  <c r="E28" i="39"/>
  <c r="F28" i="39"/>
  <c r="G28" i="39"/>
  <c r="I28" i="39"/>
  <c r="C27" i="39"/>
  <c r="I27" i="39"/>
  <c r="E27" i="39"/>
  <c r="G27" i="39"/>
  <c r="E26" i="39"/>
  <c r="F26" i="39"/>
  <c r="G26" i="39"/>
  <c r="I26" i="39"/>
  <c r="D25" i="39"/>
  <c r="E25" i="39"/>
  <c r="G25" i="39"/>
  <c r="D24" i="39"/>
  <c r="E24" i="39"/>
  <c r="F24" i="39"/>
  <c r="G24" i="39"/>
  <c r="I24" i="39"/>
  <c r="D23" i="39"/>
  <c r="E23" i="39"/>
  <c r="F23" i="39"/>
  <c r="G23" i="39"/>
  <c r="I23" i="39"/>
  <c r="C22" i="39"/>
  <c r="D22" i="39"/>
  <c r="E22" i="39"/>
  <c r="F22" i="39"/>
  <c r="G22" i="39"/>
  <c r="I22" i="39"/>
  <c r="E21" i="39"/>
  <c r="F21" i="39"/>
  <c r="G21" i="39"/>
  <c r="I21" i="39"/>
  <c r="C20" i="39"/>
  <c r="D20" i="39"/>
  <c r="E20" i="39"/>
  <c r="F20" i="39"/>
  <c r="G20" i="39"/>
  <c r="I20" i="39"/>
  <c r="D19" i="39"/>
  <c r="F19" i="39"/>
  <c r="I19" i="39"/>
  <c r="E19" i="39"/>
  <c r="G19" i="39"/>
  <c r="D18" i="39"/>
  <c r="F18" i="39"/>
  <c r="I18" i="39"/>
  <c r="E18" i="39"/>
  <c r="G18" i="39"/>
  <c r="D17" i="39"/>
  <c r="I17" i="39"/>
  <c r="C17" i="39"/>
  <c r="E17" i="39"/>
  <c r="G17" i="39"/>
  <c r="C16" i="39"/>
  <c r="E16" i="39"/>
  <c r="G16" i="39"/>
  <c r="D16" i="39"/>
  <c r="F16" i="39"/>
  <c r="I16" i="39"/>
  <c r="G15" i="39"/>
  <c r="E15" i="39"/>
  <c r="C15" i="39"/>
  <c r="D15" i="39"/>
  <c r="F15" i="39"/>
  <c r="I15" i="39"/>
  <c r="C14" i="39"/>
  <c r="D14" i="39"/>
  <c r="E14" i="39"/>
  <c r="F14" i="39"/>
  <c r="G14" i="39"/>
  <c r="I14" i="39"/>
  <c r="C13" i="39"/>
  <c r="G13" i="39"/>
  <c r="D13" i="39"/>
  <c r="F13" i="39"/>
  <c r="I13" i="39"/>
  <c r="D12" i="39"/>
  <c r="E12" i="39"/>
  <c r="F12" i="39"/>
  <c r="G12" i="39"/>
  <c r="I12" i="39"/>
  <c r="C12" i="39"/>
  <c r="H11" i="39"/>
  <c r="K11" i="39"/>
  <c r="L11" i="39"/>
  <c r="M11" i="39"/>
  <c r="N11" i="39"/>
  <c r="O11" i="39"/>
  <c r="P11" i="39"/>
  <c r="Q11" i="39"/>
  <c r="R11" i="39"/>
  <c r="A1" i="39"/>
  <c r="C2" i="39"/>
  <c r="F2" i="39"/>
  <c r="J2" i="39"/>
  <c r="P2" i="39"/>
  <c r="T2" i="39"/>
  <c r="J3" i="39"/>
  <c r="J4" i="39"/>
  <c r="J10" i="39"/>
  <c r="S10" i="39"/>
  <c r="S12" i="39"/>
  <c r="B13" i="39"/>
  <c r="S13" i="39"/>
  <c r="B14" i="39"/>
  <c r="B15" i="39"/>
  <c r="S15" i="39"/>
  <c r="B16" i="39"/>
  <c r="S16" i="39"/>
  <c r="B17" i="39"/>
  <c r="S17" i="39"/>
  <c r="B18" i="39"/>
  <c r="S18" i="39"/>
  <c r="B19" i="39"/>
  <c r="S19" i="39"/>
  <c r="B20" i="39"/>
  <c r="B21" i="39"/>
  <c r="S21" i="39"/>
  <c r="B22" i="39"/>
  <c r="S22" i="39"/>
  <c r="S23" i="39"/>
  <c r="S24" i="39"/>
  <c r="S25" i="39"/>
  <c r="S26" i="39"/>
  <c r="S27" i="39"/>
  <c r="S28" i="39"/>
  <c r="S29" i="39"/>
  <c r="S31" i="39"/>
  <c r="S32" i="39"/>
  <c r="S33" i="39"/>
  <c r="S34" i="39"/>
  <c r="S35" i="39"/>
  <c r="S36" i="39"/>
  <c r="S37" i="39"/>
  <c r="S38" i="39"/>
  <c r="S39" i="39"/>
  <c r="S40" i="39"/>
  <c r="S41" i="39"/>
  <c r="S30" i="39"/>
  <c r="S20" i="39"/>
  <c r="B1" i="44" l="1"/>
  <c r="B1" i="16"/>
  <c r="B1" i="18"/>
  <c r="B1" i="20"/>
  <c r="B1" i="27"/>
  <c r="B1" i="31"/>
  <c r="B1" i="11"/>
  <c r="B1" i="25"/>
  <c r="B1" i="26"/>
  <c r="B1" i="19"/>
  <c r="B1" i="30"/>
  <c r="B1" i="14"/>
  <c r="B1" i="13"/>
  <c r="B1" i="22"/>
  <c r="B1" i="32"/>
  <c r="B1" i="33"/>
  <c r="B1" i="34"/>
  <c r="B1" i="38"/>
  <c r="B1" i="17"/>
  <c r="B1" i="24"/>
  <c r="B1" i="37"/>
  <c r="B1" i="10"/>
  <c r="B1" i="21"/>
  <c r="B1" i="35"/>
  <c r="B1" i="36"/>
  <c r="B1" i="12"/>
  <c r="B1" i="23"/>
  <c r="B1" i="28"/>
  <c r="B1" i="29"/>
  <c r="B1" i="9"/>
  <c r="B1" i="15"/>
  <c r="K42" i="39"/>
  <c r="F22" i="43" s="1"/>
  <c r="T10" i="39"/>
  <c r="G11" i="39"/>
  <c r="G42" i="39" s="1"/>
  <c r="F17" i="43" s="1"/>
  <c r="C25" i="39"/>
  <c r="D26" i="39"/>
  <c r="D21" i="39"/>
  <c r="C32" i="39"/>
  <c r="J33" i="39"/>
  <c r="T33" i="39" s="1"/>
  <c r="C36" i="39"/>
  <c r="M42" i="39"/>
  <c r="F24" i="43" s="1"/>
  <c r="Q42" i="39"/>
  <c r="F28" i="43" s="1"/>
  <c r="O42" i="39"/>
  <c r="F26" i="43" s="1"/>
  <c r="P42" i="39"/>
  <c r="F27" i="43" s="1"/>
  <c r="R42" i="39"/>
  <c r="F29" i="43" s="1"/>
  <c r="L42" i="39"/>
  <c r="F23" i="43" s="1"/>
  <c r="N42" i="39"/>
  <c r="F25" i="43" s="1"/>
  <c r="I11" i="39"/>
  <c r="F11" i="39"/>
  <c r="F42" i="39" s="1"/>
  <c r="F16" i="43" s="1"/>
  <c r="C11" i="39"/>
  <c r="J5" i="39"/>
  <c r="J6" i="39" s="1"/>
  <c r="S11" i="39"/>
  <c r="S42" i="39" s="1"/>
  <c r="H42" i="39"/>
  <c r="F18" i="43" s="1"/>
  <c r="E11" i="39"/>
  <c r="F30" i="43" l="1"/>
  <c r="F36" i="43" s="1"/>
  <c r="G41" i="43" s="1"/>
  <c r="J40" i="39"/>
  <c r="T40" i="39" s="1"/>
  <c r="J35" i="39"/>
  <c r="T35" i="39" s="1"/>
  <c r="J37" i="39"/>
  <c r="T37" i="39" s="1"/>
  <c r="J36" i="39"/>
  <c r="T36" i="39" s="1"/>
  <c r="J29" i="39"/>
  <c r="T29" i="39" s="1"/>
  <c r="J26" i="39"/>
  <c r="T26" i="39" s="1"/>
  <c r="J24" i="39"/>
  <c r="T24" i="39" s="1"/>
  <c r="J27" i="39"/>
  <c r="T27" i="39" s="1"/>
  <c r="J22" i="39"/>
  <c r="T22" i="39" s="1"/>
  <c r="J20" i="39"/>
  <c r="T20" i="39" s="1"/>
  <c r="J19" i="39"/>
  <c r="T19" i="39" s="1"/>
  <c r="J17" i="39"/>
  <c r="T17" i="39" s="1"/>
  <c r="J16" i="39"/>
  <c r="T16" i="39" s="1"/>
  <c r="J12" i="39"/>
  <c r="T12" i="39" s="1"/>
  <c r="I42" i="39"/>
  <c r="F19" i="43" s="1"/>
  <c r="J23" i="39"/>
  <c r="T23" i="39" s="1"/>
  <c r="J39" i="39"/>
  <c r="T39" i="39" s="1"/>
  <c r="J38" i="39"/>
  <c r="T38" i="39" s="1"/>
  <c r="J41" i="39"/>
  <c r="T41" i="39" s="1"/>
  <c r="J34" i="39"/>
  <c r="T34" i="39" s="1"/>
  <c r="J32" i="39"/>
  <c r="T32" i="39" s="1"/>
  <c r="J31" i="39"/>
  <c r="T31" i="39" s="1"/>
  <c r="J30" i="39"/>
  <c r="T30" i="39" s="1"/>
  <c r="J28" i="39"/>
  <c r="T28" i="39" s="1"/>
  <c r="J25" i="39"/>
  <c r="T25" i="39" s="1"/>
  <c r="J21" i="39"/>
  <c r="T21" i="39" s="1"/>
  <c r="J18" i="39"/>
  <c r="T18" i="39" s="1"/>
  <c r="J15" i="39"/>
  <c r="T15" i="39" s="1"/>
  <c r="J14" i="39"/>
  <c r="T14" i="39" s="1"/>
  <c r="D11" i="39"/>
  <c r="E42" i="39"/>
  <c r="F15" i="43" s="1"/>
  <c r="G33" i="43" l="1"/>
  <c r="D42" i="39"/>
  <c r="F14" i="43" s="1"/>
  <c r="J11" i="39"/>
  <c r="J13" i="39"/>
  <c r="T13" i="39" s="1"/>
  <c r="C42" i="39"/>
  <c r="F13" i="43" s="1"/>
  <c r="F20" i="43" l="1"/>
  <c r="G32" i="43" s="1"/>
  <c r="T11" i="39"/>
  <c r="T42" i="39" s="1"/>
  <c r="J42" i="39"/>
  <c r="F38" i="43" l="1"/>
  <c r="G42" i="43" s="1"/>
  <c r="G43" i="43" s="1"/>
  <c r="G45" i="43" s="1"/>
  <c r="B23" i="39" l="1"/>
  <c r="B4" i="32"/>
  <c r="B24" i="39" s="1"/>
  <c r="B4" i="31" l="1"/>
  <c r="B25" i="39" l="1"/>
  <c r="B4" i="30"/>
  <c r="B4" i="29" l="1"/>
  <c r="B26" i="39"/>
  <c r="B27" i="39" l="1"/>
  <c r="B4" i="28"/>
  <c r="B28" i="39" l="1"/>
  <c r="B4" i="27"/>
  <c r="B29" i="39" l="1"/>
  <c r="B4" i="26"/>
  <c r="B30" i="39" l="1"/>
  <c r="B4" i="25"/>
  <c r="B4" i="24" l="1"/>
  <c r="B31" i="39"/>
  <c r="B32" i="39" l="1"/>
  <c r="B4" i="23"/>
  <c r="B33" i="39" l="1"/>
  <c r="B4" i="22"/>
  <c r="B34" i="39" l="1"/>
  <c r="B4" i="21"/>
  <c r="B4" i="20" l="1"/>
  <c r="B35" i="39"/>
  <c r="B36" i="39" l="1"/>
  <c r="B4" i="19"/>
  <c r="B37" i="39" l="1"/>
  <c r="B4" i="18"/>
  <c r="B38" i="39" l="1"/>
  <c r="B4" i="17"/>
  <c r="B4" i="16" l="1"/>
  <c r="B39" i="39"/>
  <c r="B40" i="39" l="1"/>
  <c r="B4" i="15"/>
  <c r="B41" i="39" s="1"/>
</calcChain>
</file>

<file path=xl/comments1.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0.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1.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2.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3.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4.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5.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6.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7.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8.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9.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0.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1.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2.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3.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4.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5.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6.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7.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8.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9.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3.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30.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31.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4.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5.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6.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7.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8.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9.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sharedStrings.xml><?xml version="1.0" encoding="utf-8"?>
<sst xmlns="http://schemas.openxmlformats.org/spreadsheetml/2006/main" count="9945" uniqueCount="386">
  <si>
    <t>Equipment</t>
  </si>
  <si>
    <t>Grade</t>
  </si>
  <si>
    <t>Total</t>
  </si>
  <si>
    <t>FPN:</t>
  </si>
  <si>
    <t>Pay</t>
  </si>
  <si>
    <t>Standard</t>
  </si>
  <si>
    <t>Duty</t>
  </si>
  <si>
    <t>Hours</t>
  </si>
  <si>
    <t>Rate</t>
  </si>
  <si>
    <t>Total Costs</t>
  </si>
  <si>
    <t>Unit</t>
  </si>
  <si>
    <t>E-2</t>
  </si>
  <si>
    <t>E-4</t>
  </si>
  <si>
    <t>GS-13</t>
  </si>
  <si>
    <t>E-6</t>
  </si>
  <si>
    <t>Coast Guard Personnel Costs</t>
  </si>
  <si>
    <t>#</t>
  </si>
  <si>
    <t>Cost</t>
  </si>
  <si>
    <t>Basis</t>
  </si>
  <si>
    <t>Units</t>
  </si>
  <si>
    <t>Per-Day</t>
  </si>
  <si>
    <t>Coast Guard Equipment Costs</t>
  </si>
  <si>
    <t>DCN</t>
  </si>
  <si>
    <t>Amount</t>
  </si>
  <si>
    <t>Travel Order Number</t>
  </si>
  <si>
    <t>Issued by</t>
  </si>
  <si>
    <t>Liq Amount</t>
  </si>
  <si>
    <t>Contractors</t>
  </si>
  <si>
    <t>EXPENDITURE_TYPE</t>
  </si>
  <si>
    <t>RATE</t>
  </si>
  <si>
    <t>HOURS</t>
  </si>
  <si>
    <t>E-1</t>
  </si>
  <si>
    <t>MILES</t>
  </si>
  <si>
    <t>E-3</t>
  </si>
  <si>
    <t>E-5</t>
  </si>
  <si>
    <t>E-7</t>
  </si>
  <si>
    <t>E-8</t>
  </si>
  <si>
    <t>E-9</t>
  </si>
  <si>
    <t>GS-10</t>
  </si>
  <si>
    <t>GS-11</t>
  </si>
  <si>
    <t>GS-12</t>
  </si>
  <si>
    <t>GS-14</t>
  </si>
  <si>
    <t>GS-15</t>
  </si>
  <si>
    <t>GS-3</t>
  </si>
  <si>
    <t>GS-4</t>
  </si>
  <si>
    <t>GS-5</t>
  </si>
  <si>
    <t>GS-6</t>
  </si>
  <si>
    <t>GS-7</t>
  </si>
  <si>
    <t>GS-8</t>
  </si>
  <si>
    <t>GS-9</t>
  </si>
  <si>
    <t>DAYS</t>
  </si>
  <si>
    <t>Total Daily Cost</t>
  </si>
  <si>
    <t>Name:</t>
  </si>
  <si>
    <t xml:space="preserve">FOSC/FOSCR Signature:  </t>
  </si>
  <si>
    <t>Date:</t>
  </si>
  <si>
    <t>Name</t>
  </si>
  <si>
    <t>Coast Guard Aircraft Costs</t>
  </si>
  <si>
    <t>USCG Aircraft</t>
  </si>
  <si>
    <t>USCG Equipment</t>
  </si>
  <si>
    <t>USCG Vehicles</t>
  </si>
  <si>
    <t>Coast Guard Vehicle Costs</t>
  </si>
  <si>
    <t>Ceiling:</t>
  </si>
  <si>
    <t>Balance:</t>
  </si>
  <si>
    <t>DATE</t>
  </si>
  <si>
    <t>Daily</t>
  </si>
  <si>
    <t>Personnel</t>
  </si>
  <si>
    <t>Travel Cost</t>
  </si>
  <si>
    <t>Totals</t>
  </si>
  <si>
    <t>Aircraft</t>
  </si>
  <si>
    <t>CADET</t>
  </si>
  <si>
    <t>W-4</t>
  </si>
  <si>
    <t>W-3</t>
  </si>
  <si>
    <t>W-2</t>
  </si>
  <si>
    <t>E-10</t>
  </si>
  <si>
    <t>WG-02</t>
  </si>
  <si>
    <t>WG-03</t>
  </si>
  <si>
    <t>WG-04</t>
  </si>
  <si>
    <t>WG-05</t>
  </si>
  <si>
    <t>WG-06</t>
  </si>
  <si>
    <t>WG-07</t>
  </si>
  <si>
    <t>WG-08</t>
  </si>
  <si>
    <t>WG-09</t>
  </si>
  <si>
    <t>WG-10</t>
  </si>
  <si>
    <t>WG-11</t>
  </si>
  <si>
    <t>WG-12</t>
  </si>
  <si>
    <t>CCN-150 Pump</t>
  </si>
  <si>
    <t>WG-13</t>
  </si>
  <si>
    <t>WG-14</t>
  </si>
  <si>
    <t>WG-15</t>
  </si>
  <si>
    <t>Fast Sweep Boom</t>
  </si>
  <si>
    <t>High Speed Skimmer</t>
  </si>
  <si>
    <t>Small Pump System</t>
  </si>
  <si>
    <t>Vehicle</t>
  </si>
  <si>
    <t xml:space="preserve">  GSA#</t>
  </si>
  <si>
    <t>Contractor(s)</t>
  </si>
  <si>
    <t xml:space="preserve">This-Period: </t>
  </si>
  <si>
    <t xml:space="preserve">Prev-Period: </t>
  </si>
  <si>
    <t>Thru</t>
  </si>
  <si>
    <t>USCG</t>
  </si>
  <si>
    <t>Purchases</t>
  </si>
  <si>
    <t>TOTAL</t>
  </si>
  <si>
    <t>FPN Ceiling</t>
  </si>
  <si>
    <t xml:space="preserve">  to </t>
  </si>
  <si>
    <t>Day 1</t>
  </si>
  <si>
    <t>Day 2</t>
  </si>
  <si>
    <t>Day 3</t>
  </si>
  <si>
    <t>Day 4</t>
  </si>
  <si>
    <t>DAY</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</si>
  <si>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</si>
  <si>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</si>
  <si>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</si>
  <si>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</si>
  <si>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</si>
  <si>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</si>
  <si>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</si>
  <si>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</si>
  <si>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</si>
  <si>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</si>
  <si>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</si>
  <si>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</si>
  <si>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</si>
  <si>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</si>
  <si>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</si>
  <si>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</si>
  <si>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</si>
  <si>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</si>
  <si>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</si>
  <si>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</si>
  <si>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</si>
  <si>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</si>
  <si>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</si>
  <si>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</si>
  <si>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</si>
  <si>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</si>
  <si>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</si>
  <si>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t xml:space="preserve">USCG Travel/Name </t>
  </si>
  <si>
    <t>USCG Purchase</t>
  </si>
  <si>
    <t>Coast Guard Purchases</t>
  </si>
  <si>
    <t xml:space="preserve">Coast Guard Travel </t>
  </si>
  <si>
    <t>DAILY BURN RATE:</t>
  </si>
  <si>
    <t>Current Period:</t>
  </si>
  <si>
    <t>Daily Summary</t>
  </si>
  <si>
    <t>Total Days  (Obligation(s) are based on)</t>
  </si>
  <si>
    <t xml:space="preserve">ESTIMATED TOTAL PROJECT </t>
  </si>
  <si>
    <t>Boats/Cutters:</t>
  </si>
  <si>
    <t>Personnel:</t>
  </si>
  <si>
    <t>Aircraft:</t>
  </si>
  <si>
    <t>Equipment:</t>
  </si>
  <si>
    <t>Vehicles:</t>
  </si>
  <si>
    <t xml:space="preserve">USER GUIDANCE </t>
  </si>
  <si>
    <t>Deutz Prime Mover</t>
  </si>
  <si>
    <t>Total Coast Guard Direct Costs:</t>
  </si>
  <si>
    <t>Boom Mooring System</t>
  </si>
  <si>
    <t>All Terrain Vehicle (ATV)</t>
  </si>
  <si>
    <t>Total Coast Guard Indirect Costs:</t>
  </si>
  <si>
    <t>Total Costs (To Date)(Direct &amp; Indirect)</t>
  </si>
  <si>
    <t>Ceiling Remaining (Not Obligated)</t>
  </si>
  <si>
    <t>Total Coast Guard Direct Costs (Obligations):</t>
  </si>
  <si>
    <t>Total Days Coast Guard Has Been Involved:</t>
  </si>
  <si>
    <t>Expected Duration of Spill</t>
  </si>
  <si>
    <t>Daily Burn Rate (Direct Costs Only - For NPFC)</t>
  </si>
  <si>
    <t>Indirect Costs</t>
  </si>
  <si>
    <t>Direct Costs</t>
  </si>
  <si>
    <t>Cost-Last 30 Days:</t>
  </si>
  <si>
    <t>This Period:</t>
  </si>
  <si>
    <t>(Name)</t>
  </si>
  <si>
    <t>Sector</t>
  </si>
  <si>
    <t>ICS Position</t>
  </si>
  <si>
    <t>O-7</t>
  </si>
  <si>
    <t>O-8</t>
  </si>
  <si>
    <t>O-9</t>
  </si>
  <si>
    <t>O-10</t>
  </si>
  <si>
    <t>SES</t>
  </si>
  <si>
    <t>Miles</t>
  </si>
  <si>
    <t>O-2</t>
  </si>
  <si>
    <t>O-3</t>
  </si>
  <si>
    <t>O-4</t>
  </si>
  <si>
    <t>O-5</t>
  </si>
  <si>
    <t>O-6</t>
  </si>
  <si>
    <t>O-1</t>
  </si>
  <si>
    <t>Vehicles</t>
  </si>
  <si>
    <t>Boats</t>
  </si>
  <si>
    <t>Cutters</t>
  </si>
  <si>
    <t>MIPR</t>
  </si>
  <si>
    <t>PRFA</t>
  </si>
  <si>
    <t>GTR Costs</t>
  </si>
  <si>
    <t>USCG Reserve</t>
  </si>
  <si>
    <t>Pay (71 &amp; 72)</t>
  </si>
  <si>
    <t>Today's Date:</t>
  </si>
  <si>
    <t>Time Printed:</t>
  </si>
  <si>
    <t>USCG Boats</t>
  </si>
  <si>
    <t>USCG Cutters</t>
  </si>
  <si>
    <t>Coast Guard Cutter Costs</t>
  </si>
  <si>
    <t>Coast Guard Boats Costs</t>
  </si>
  <si>
    <t>Name of Traveler</t>
  </si>
  <si>
    <t>GTR Number</t>
  </si>
  <si>
    <t>Total GTR Costs</t>
  </si>
  <si>
    <t>Name of Traveler - Reserve Salary Costs (Doc Type 71 &amp; 72)</t>
  </si>
  <si>
    <t>PRFA - Agency Name</t>
  </si>
  <si>
    <t>MIPR - Agency Name</t>
  </si>
  <si>
    <t>DCN (Not BOA Contract Number)</t>
  </si>
  <si>
    <t>Total Doc Type 71 &amp; 72</t>
  </si>
  <si>
    <t>Total PRFA Costs</t>
  </si>
  <si>
    <t>Total MIPR Costs</t>
  </si>
  <si>
    <t>Total Contractor Costs</t>
  </si>
  <si>
    <t>Auxiliary Costs</t>
  </si>
  <si>
    <t>Name of Auxiliarist with Patrol Orders</t>
  </si>
  <si>
    <t>Total Doc Type 27</t>
  </si>
  <si>
    <t>Checked ALMIS</t>
  </si>
  <si>
    <t>(Yes or No)</t>
  </si>
  <si>
    <t>Total Coast Guard Personnel Costs:</t>
  </si>
  <si>
    <t>Total Coast Guard Boats Costs:</t>
  </si>
  <si>
    <t>Total Coast Guard Cutters Costs:</t>
  </si>
  <si>
    <t>Total Coast Guard Aircraft Costs:</t>
  </si>
  <si>
    <t>Total Coast Guard Equipment Costs:</t>
  </si>
  <si>
    <t>Total Coast Guard Vehicles Costs:</t>
  </si>
  <si>
    <t>Boat #</t>
  </si>
  <si>
    <t>Hull # or Name</t>
  </si>
  <si>
    <t>A/C No. #</t>
  </si>
  <si>
    <t>Report Number</t>
  </si>
  <si>
    <t>Issue Date</t>
  </si>
  <si>
    <t>Lab Cost</t>
  </si>
  <si>
    <t>Coast Guard MSL Cost</t>
  </si>
  <si>
    <t>Lab Analysis</t>
  </si>
  <si>
    <t>USCG Marine Safety Lab (MSL)</t>
  </si>
  <si>
    <t>MSL Cost</t>
  </si>
  <si>
    <t>Total Coast Guard Marine Safety Lab Costs</t>
  </si>
  <si>
    <t>Daily Burn Rate (Indirect Costs Only - For NPFC)</t>
  </si>
  <si>
    <t>Daily Burn Rate (All Costs Factored Into Equation - For Everyone's Use):</t>
  </si>
  <si>
    <t>(Daily Burn All Costs)X(Expected Duration of Spill)+(Previous Cost)</t>
  </si>
  <si>
    <t>A,R,C</t>
  </si>
  <si>
    <t>AreaRAE</t>
  </si>
  <si>
    <t>Honda EX 1000 1.0 KW</t>
  </si>
  <si>
    <t>Honda EB 11000 10.5 KW</t>
  </si>
  <si>
    <t>Inflatable Boom (5 reels) w/Trailer</t>
  </si>
  <si>
    <t>MultiRAE</t>
  </si>
  <si>
    <t>UltraRAE 3000</t>
  </si>
  <si>
    <t>AL-00</t>
  </si>
  <si>
    <t>AD-00</t>
  </si>
  <si>
    <t>AUTOMATED 5136 COST DOC SERIES</t>
  </si>
  <si>
    <t>SPII DOCUMENT - ADHERE TO PROTECTION STANDARDS!</t>
  </si>
  <si>
    <t>PROJECT SUMMARY</t>
  </si>
  <si>
    <t>49' Stern Loading Buoy Boat</t>
  </si>
  <si>
    <t>ATON Boat - Small (AB-S)</t>
  </si>
  <si>
    <t>Motor Lifeboat (MLB)</t>
  </si>
  <si>
    <t>Response Boat, Medium (RBM)</t>
  </si>
  <si>
    <t>Level A Trailer - Basic Incident Command Post (BICP)</t>
  </si>
  <si>
    <t>Data Updated:</t>
  </si>
  <si>
    <t>Auxiliarist</t>
  </si>
  <si>
    <t xml:space="preserve">CG </t>
  </si>
  <si>
    <t>EMPLID</t>
  </si>
  <si>
    <t>Large Pumping System w/Trailer</t>
  </si>
  <si>
    <t>Viscous Oil Pumping System</t>
  </si>
  <si>
    <t>VOSS Trailered System</t>
  </si>
  <si>
    <t>Inclined Plane DIP600 Skimming System</t>
  </si>
  <si>
    <t>HAZMAT Response Trailer (HMRT)</t>
  </si>
  <si>
    <t>Command &amp; Control Trailer (C2)</t>
  </si>
  <si>
    <t>Foam Filled Boom (500 ft)</t>
  </si>
  <si>
    <t>Foam Filled Boom, 3 Boxes Each 500 ft w/Trailer</t>
  </si>
  <si>
    <t>Inflatable Boom, 48 in (650 FT/1 Reel)</t>
  </si>
  <si>
    <t>DOP 160 Pump</t>
  </si>
  <si>
    <t>DOP 250 Pump</t>
  </si>
  <si>
    <t>Non-Submersible Pumps</t>
  </si>
  <si>
    <t>Highstar Prime Mover</t>
  </si>
  <si>
    <t>Generac 6.5 KW</t>
  </si>
  <si>
    <t>Genpro 10.5 KW</t>
  </si>
  <si>
    <t>Honda 4.4 KW</t>
  </si>
  <si>
    <t>Honda 5.5 KW</t>
  </si>
  <si>
    <t>Ingersol-Rand Compressor</t>
  </si>
  <si>
    <t>CANFLEX Seaslug (12,000 gallon)</t>
  </si>
  <si>
    <t>CANFLEX Seaslug (25,000 gallon)</t>
  </si>
  <si>
    <t>Dustrak</t>
  </si>
  <si>
    <t>Flourometer</t>
  </si>
  <si>
    <t>FIRSTLOOK 110</t>
  </si>
  <si>
    <t>PACKBOT 510</t>
  </si>
  <si>
    <t>Desmi 250 Skimmer and Control Std</t>
  </si>
  <si>
    <t>42 ft VOSS Trailer</t>
  </si>
  <si>
    <t>48 ft VOSS Trailer</t>
  </si>
  <si>
    <t>eMICP</t>
  </si>
  <si>
    <t>MCV</t>
  </si>
  <si>
    <t>Aircraft-HC130H</t>
  </si>
  <si>
    <t>Response Boat, Small 29'</t>
  </si>
  <si>
    <t>F/V StillaFloat</t>
  </si>
  <si>
    <t>Note:  COMDT CG-833 has promulgated an update to the Standard Rates Instruction 7310.1 (series), signed November 03, 2021.  The effective date of this instruction corresponds to the update of this workbook, which is 30 days from the signature date.  So this workbook and instruction guiding it, are effective on December 03, 2021.  FY22 Vehicle Rates are incorporated in this workbook as of Nov 2021.</t>
  </si>
  <si>
    <t>Updated IAW COMDTINST 7310.1V - November 03, 2021</t>
  </si>
  <si>
    <t>Aircraft-HC-27J</t>
  </si>
  <si>
    <t>Special Purpose Craft (20' Airboat, SPC-AIRBOAT)</t>
  </si>
  <si>
    <t>Special Purpose Craft (22' Airboat, SPC-Air)</t>
  </si>
  <si>
    <t>Aircraft-HC-144</t>
  </si>
  <si>
    <t>Aircraft-C-37</t>
  </si>
  <si>
    <t>Aircraft-HC-130J</t>
  </si>
  <si>
    <t>Aircraft-MH-60T Jayhawk</t>
  </si>
  <si>
    <t>Aircraft-MC-65D Dolphin</t>
  </si>
  <si>
    <t>Cutters-WAGB-420 HEALY Icebreaker</t>
  </si>
  <si>
    <t>Cutters-WMSL-418 National Security Cutter</t>
  </si>
  <si>
    <t>Cutters-WAGB-399' Heavy Icebreaker</t>
  </si>
  <si>
    <t>Cutters-WHEC-378 High Endurance Cutter</t>
  </si>
  <si>
    <t>Cutters-WIX-295 Training Barque</t>
  </si>
  <si>
    <t>Cutters-WMEC-282-Medium Endurance Cutter</t>
  </si>
  <si>
    <t>Cutters-WMEC-270 Medium Endurance Cutter</t>
  </si>
  <si>
    <t>Cutters-WLBB-240 Great Lakes Icebreaker</t>
  </si>
  <si>
    <t>Cutters-WLB-225 Sea Going Buoy Tender</t>
  </si>
  <si>
    <t>Cutters-WMEC-210 Medium Endurance Cutter</t>
  </si>
  <si>
    <t>Cutters-WLM-175 Coastal Buoy Tender</t>
  </si>
  <si>
    <t>Cutters-WLIC-160 Inland Construction Tender</t>
  </si>
  <si>
    <t>Cutters-WPC-154 Fast Response Cutter</t>
  </si>
  <si>
    <t>Cutters-WTGB-140 Icebreaking Tug</t>
  </si>
  <si>
    <t>Cutters-WPB-110 Patrol Boat</t>
  </si>
  <si>
    <t>Cutters-WLI-100 Inland Buoy Tender</t>
  </si>
  <si>
    <t>Cutters-WLIC-100 Inland Construction Tender</t>
  </si>
  <si>
    <t>Cutters- WPB-87 Patrol Boat</t>
  </si>
  <si>
    <t>Cutters- WLIC-75 Inland Construction Tender</t>
  </si>
  <si>
    <t>Cutters-WLR-75 River Buoy Tender</t>
  </si>
  <si>
    <t>Cutters-WLI-65 Inland Buoy Tender</t>
  </si>
  <si>
    <t>Cutters-WLR-65 River Buoy Tender</t>
  </si>
  <si>
    <t>Cutters-WYTL-65 Small Harber Tug</t>
  </si>
  <si>
    <t>ATON 55' (ANB)</t>
  </si>
  <si>
    <t>ATON 63' 64' (ANB)</t>
  </si>
  <si>
    <t>Response Boat, Small 25'</t>
  </si>
  <si>
    <t>AtoN Boat - Skiff (AB-SKF) &amp; Shore-Based Skiff (SKF)</t>
  </si>
  <si>
    <t>Short-Haul Ice Rescue Skiff (SKF-ICE)</t>
  </si>
  <si>
    <t>Special Purpose Craft - Heavy Weather</t>
  </si>
  <si>
    <t>Special Purpose Craft - Law Enforcement</t>
  </si>
  <si>
    <t>Special Purpose Craft -Near Shore Lifeboat</t>
  </si>
  <si>
    <t>Special Purpose Craft - Shallow Water</t>
  </si>
  <si>
    <t>Special Purpose Craft - Training Boat</t>
  </si>
  <si>
    <t>Trailerable ATON Boat (21' (26')</t>
  </si>
  <si>
    <t>Transportable Port Security Boat (25') (32')</t>
  </si>
  <si>
    <t>Utility Boat-Medium (25'-40'11")</t>
  </si>
  <si>
    <t>DAILY</t>
  </si>
  <si>
    <t>(1100) Passenger-Sedan Midsize</t>
  </si>
  <si>
    <t>(1200) Passenger-Compact</t>
  </si>
  <si>
    <t>(1300) Passenger-Subcompact</t>
  </si>
  <si>
    <t>(1426) Passenger-Large</t>
  </si>
  <si>
    <t>(4182) Daily Cost</t>
  </si>
  <si>
    <t xml:space="preserve">(6170) SUV (4x4), Compact 4-wheel drive </t>
  </si>
  <si>
    <t>(6170) Daily Cost</t>
  </si>
  <si>
    <t>(4194) SUV (4x2), 4-door, 2-wheel drive</t>
  </si>
  <si>
    <t>(4194) Daily Cost</t>
  </si>
  <si>
    <t>(6375) SUV (4x4), 4-door 4-wheel drive</t>
  </si>
  <si>
    <t>(6375) Daily Cost</t>
  </si>
  <si>
    <t xml:space="preserve">(4182) SUV, Crossover - 4 door 2-wheel drive </t>
  </si>
  <si>
    <t>(4310) Van, Cargo 2-wheel drive</t>
  </si>
  <si>
    <t>(4310) Daily Cost</t>
  </si>
  <si>
    <t>(4315) Daily Cost</t>
  </si>
  <si>
    <t>(4122) Daily Cost</t>
  </si>
  <si>
    <t>(6122) Daily Cost</t>
  </si>
  <si>
    <t>(4250) Standard Pickup, Regular 2-wheel drive</t>
  </si>
  <si>
    <t>(4250) Daily Cost</t>
  </si>
  <si>
    <t>(4251) Daily Cost</t>
  </si>
  <si>
    <t>(6350) Standard Pickup, Regular 4-wheel drive</t>
  </si>
  <si>
    <t>(6350) Daily cost</t>
  </si>
  <si>
    <t>(6351) Standard Pickup, Extended 4-wheel drive</t>
  </si>
  <si>
    <t>(6351) Daily cost</t>
  </si>
  <si>
    <t>(1100) Daily Passenger-Sedan Midsize</t>
  </si>
  <si>
    <t>(1200) Daily Cost Passenger-Compact</t>
  </si>
  <si>
    <t>(1300) Daily Cost Passenger-Subcompact</t>
  </si>
  <si>
    <t>(1426) Daily Cost Passenger-Large</t>
  </si>
  <si>
    <t xml:space="preserve">(4315) Van, Passenger 2-wheel drive </t>
  </si>
  <si>
    <t>(4122) Compact Pickup, Regular Cab 2-wheel drive (4x2)</t>
  </si>
  <si>
    <t>(6122) Compact Pickup, Crew Cab 4-wheel drive</t>
  </si>
  <si>
    <t>(4251) Standard Pickup, Extended 2-wheel drive</t>
  </si>
  <si>
    <r>
      <t xml:space="preserve">Total Coast Guard Purchases </t>
    </r>
    <r>
      <rPr>
        <b/>
        <sz val="10"/>
        <rFont val="Arial"/>
        <family val="2"/>
      </rPr>
      <t>(Doc Types 23 &amp; 32)</t>
    </r>
    <r>
      <rPr>
        <sz val="10"/>
        <rFont val="Arial"/>
        <family val="2"/>
      </rPr>
      <t>:</t>
    </r>
  </si>
  <si>
    <r>
      <t xml:space="preserve">Total Coast Guard Travel Orders </t>
    </r>
    <r>
      <rPr>
        <b/>
        <sz val="10"/>
        <rFont val="Arial"/>
        <family val="2"/>
      </rPr>
      <t>(Doc Type 11 &amp; 13)</t>
    </r>
    <r>
      <rPr>
        <sz val="10"/>
        <rFont val="Arial"/>
        <family val="2"/>
      </rPr>
      <t>:</t>
    </r>
  </si>
  <si>
    <r>
      <t xml:space="preserve">Total Coast Guard GTR Costs </t>
    </r>
    <r>
      <rPr>
        <b/>
        <sz val="10"/>
        <rFont val="Arial"/>
        <family val="2"/>
      </rPr>
      <t>(Doc Type 14)</t>
    </r>
    <r>
      <rPr>
        <sz val="10"/>
        <rFont val="Arial"/>
        <family val="2"/>
      </rPr>
      <t>:</t>
    </r>
  </si>
  <si>
    <r>
      <t xml:space="preserve">Total Coast Guard Reserve Salary Costs </t>
    </r>
    <r>
      <rPr>
        <b/>
        <sz val="10"/>
        <rFont val="Arial"/>
        <family val="2"/>
      </rPr>
      <t>(Doc Types 71 &amp; 72)</t>
    </r>
    <r>
      <rPr>
        <sz val="10"/>
        <rFont val="Arial"/>
        <family val="2"/>
      </rPr>
      <t>:</t>
    </r>
  </si>
  <si>
    <r>
      <t xml:space="preserve">Total Coast Guard Auxiliary Costs </t>
    </r>
    <r>
      <rPr>
        <b/>
        <sz val="10"/>
        <rFont val="Arial"/>
        <family val="2"/>
      </rPr>
      <t>(Doc Type 27)</t>
    </r>
    <r>
      <rPr>
        <sz val="10"/>
        <rFont val="Arial"/>
        <family val="2"/>
      </rPr>
      <t>:</t>
    </r>
  </si>
  <si>
    <r>
      <t xml:space="preserve">Total Coast Guard PRFA Costs </t>
    </r>
    <r>
      <rPr>
        <b/>
        <sz val="10"/>
        <rFont val="Arial"/>
        <family val="2"/>
      </rPr>
      <t>(Doc Type 34)</t>
    </r>
    <r>
      <rPr>
        <sz val="10"/>
        <rFont val="Arial"/>
        <family val="2"/>
      </rPr>
      <t>:</t>
    </r>
  </si>
  <si>
    <r>
      <t xml:space="preserve">Total Coast Guard MIPR Costs </t>
    </r>
    <r>
      <rPr>
        <b/>
        <sz val="10"/>
        <rFont val="Arial"/>
        <family val="2"/>
      </rPr>
      <t>(Doc Type 28)</t>
    </r>
    <r>
      <rPr>
        <sz val="10"/>
        <rFont val="Arial"/>
        <family val="2"/>
      </rPr>
      <t>:</t>
    </r>
  </si>
  <si>
    <r>
      <t xml:space="preserve">Total Coast Guard Contractor Costs </t>
    </r>
    <r>
      <rPr>
        <b/>
        <sz val="10"/>
        <rFont val="Arial"/>
        <family val="2"/>
      </rPr>
      <t>(Doc Type 24)</t>
    </r>
    <r>
      <rPr>
        <sz val="10"/>
        <rFont val="Arial"/>
        <family val="2"/>
      </rPr>
      <t>:</t>
    </r>
  </si>
  <si>
    <t>COMMANDANT INSTRUCTION 7310.1V</t>
  </si>
  <si>
    <t>FOSCR/R Digital Signature &amp; Paper Reduction Act Option: Once you are ready for signature follow these directions</t>
  </si>
  <si>
    <r>
      <t xml:space="preserve">This workbook was designed as an electronic </t>
    </r>
    <r>
      <rPr>
        <u/>
        <sz val="10"/>
        <rFont val="Arial"/>
        <family val="2"/>
      </rPr>
      <t>substitute</t>
    </r>
    <r>
      <rPr>
        <sz val="10"/>
        <rFont val="Arial"/>
        <family val="2"/>
      </rPr>
      <t xml:space="preserve"> for the CG-5136 Daily (Paper) Forms (which are no longer being provided by the National Pollution Funds Center (NPFC).   The only paper version remaining is the CG-5136 E-1 through E-5, which are used by BOA/Non-BOA Contractors hired by the FOSC.  Using this workbook allows an FOSCR to track and report costs expended daily as well as summarizing costs for a given period or the duration of the incident.  </t>
    </r>
  </si>
  <si>
    <t>The Small(7 Days) and Large(31 Days) workbooks have been combined into one.  It is recommended that users have a basic understanding of excel and cost documentation requirements of NPFC.  The Standard Rates page has been added for reference.</t>
  </si>
  <si>
    <t>It is highly recommended that everyone read Chapter 4 of the new NPFC TOPS - Incident and Cost Documentation Procedures for FPN/CPN/DPN to ensure you are familiar with entries in the latest version of the Excel 5136 Workbook.</t>
  </si>
  <si>
    <t>EMPLIDs ARE STILL REQUIRED ON ALL WORKBOOKS.</t>
  </si>
  <si>
    <r>
      <rPr>
        <b/>
        <sz val="10"/>
        <rFont val="Arial"/>
        <family val="2"/>
      </rPr>
      <t>Option B</t>
    </r>
    <r>
      <rPr>
        <sz val="10"/>
        <rFont val="Arial"/>
        <family val="2"/>
      </rPr>
      <t xml:space="preserve">
1. Click File 
2. Click Print 
3. Select Printer: Adobe PDF or Microsoft Print to PDF 
4. Set Scaling: to Fit all Columns on One Page (This ensures the totals don’t end up on a separate page) 
5. Click Print 
6. Follow prompts to save document 
</t>
    </r>
    <r>
      <rPr>
        <b/>
        <sz val="10"/>
        <rFont val="Arial"/>
        <family val="2"/>
      </rPr>
      <t xml:space="preserve">Note: </t>
    </r>
    <r>
      <rPr>
        <sz val="10"/>
        <rFont val="Arial"/>
        <family val="2"/>
      </rPr>
      <t xml:space="preserve">Each Day will need to be recombined into one file which requires Adobe Pro DC. 
</t>
    </r>
  </si>
  <si>
    <r>
      <rPr>
        <b/>
        <sz val="10"/>
        <rFont val="Arial"/>
        <family val="2"/>
      </rPr>
      <t>Once in PDF format:</t>
    </r>
    <r>
      <rPr>
        <sz val="10"/>
        <rFont val="Arial"/>
        <family val="2"/>
      </rPr>
      <t xml:space="preserve">
1. Select "Certificates" on toolbar (if you don’t see it select "More Tools" and add it to your toolbar).
2. Click Digitally Sign 
3. Select area to sign (Draw a box) 
4. Sign document Window will appear 
5. Click Sign 
6. Save Document 
Repeat Steps for each required Signature 
</t>
    </r>
  </si>
  <si>
    <t xml:space="preserve">
</t>
  </si>
  <si>
    <r>
      <t xml:space="preserve">Requirements for Encrypting/Password Protecting Electronic Information Coast Guard personnel are required to practice safeguards necessary to protect Sensitive Personally Identifiable Information (SPII), which if lost, compromised, or disclosed without authorization, could result in substantial harm, embarrassment, inconvenience, or unfairness to an individual. Examples of SPII include Social Security numbers (SSN), Employee Identification Number (EMPLID), Alien Registration Numbers (A- number), or biometric identifiers, e.g., fingerprint, iris scan. Other elements such as financial account numbers, citizenship or immigration status, or medical information, in conjunction with the identity of an individual, are also considered SPII. Additionally, the context of the PII may determine its sensitivity, such as a list of employees with poor performance ratings. The instructions for encrypting, and password-protecting SPII are provided below:
Create New Message From Outlook Toolbar, OR
Right-Click on Contact You Wish to Email, and Click “Create” and Select “New Message to Contact”
Click on “Options Tab” in Message
Click on “More Options” Icon
Click on “Security Settings”
Check Box Titled “Encrypt Message Contents and Attachments”
Click on “OK” to Close the “Security Properties” Window
Click on “Close” to Close the “Message Options” Window
Click on “Encrypt” and “Sign” on E-mail Options Toolbar
</t>
    </r>
    <r>
      <rPr>
        <b/>
        <sz val="10"/>
        <color rgb="FFFF0000"/>
        <rFont val="Arial"/>
        <family val="2"/>
      </rPr>
      <t>Always send passwords for encrypted files/protected attachments to recipients via separate
correspondence.</t>
    </r>
  </si>
  <si>
    <r>
      <rPr>
        <b/>
        <sz val="10"/>
        <rFont val="Arial"/>
        <family val="2"/>
      </rPr>
      <t xml:space="preserve">Option A </t>
    </r>
    <r>
      <rPr>
        <sz val="10"/>
        <rFont val="Arial"/>
        <family val="2"/>
      </rPr>
      <t xml:space="preserve">
1. Click Save as Adobe PDF
2. Sheet Selection: Add
    a) Project Summary 
    b) Daily Summery 
    c) All days with data
3. Conversion Option Select: "Fit to Paper Width" 
4. Click Convert to PDF 
5. Follow Prompts on Screen 
</t>
    </r>
    <r>
      <rPr>
        <b/>
        <sz val="10"/>
        <rFont val="Arial"/>
        <family val="2"/>
      </rPr>
      <t xml:space="preserve">Note: </t>
    </r>
    <r>
      <rPr>
        <sz val="10"/>
        <rFont val="Arial"/>
        <family val="2"/>
      </rPr>
      <t xml:space="preserve">The Larger workbooks will take longer to process into PDF. 
</t>
    </r>
  </si>
  <si>
    <t>HOURLY</t>
  </si>
  <si>
    <r>
      <rPr>
        <b/>
        <sz val="10"/>
        <rFont val="Arial"/>
        <family val="2"/>
      </rPr>
      <t xml:space="preserve">If Paper Workbook Required Print: </t>
    </r>
    <r>
      <rPr>
        <sz val="10"/>
        <rFont val="Arial"/>
        <family val="2"/>
      </rPr>
      <t xml:space="preserve">
Ensure Scaling is selected to "Fit all Columns on One Page". Print only the pages you need to complete your paper file do not print excess pages. 
</t>
    </r>
  </si>
  <si>
    <t>Submission to NPFC - The e5136, as part of the Financial Summary Report (cost doc), must be submitted within 120 days of completion of cleanup. Units should work with their Case Officer to determine the best way to submit. If sending via email (maximum email message size is 25 MB on CGDN) follow the directions below to protect SPII.</t>
  </si>
  <si>
    <t>(Sean Devine @202-795-6077, CPO David Irvin @202-795-6076, CWO Alexander @202-795-6081)</t>
  </si>
  <si>
    <t>UGCPXXXXXX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</si>
</sst>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_);\(&quot;$&quot;#,##0.00\)"/>
    <numFmt numFmtId="8" formatCode="&quot;$&quot;#,##0.00_);[Red]\(&quot;$&quot;#,##0.00\)"/>
    <numFmt numFmtId="164" formatCode="&quot;$&quot;#,##0.00"/>
    <numFmt numFmtId="165" formatCode="mm/dd/yy"/>
    <numFmt numFmtId="166" formatCode="&quot;$&quot;#,##0.000"/>
    <numFmt numFmtId="167" formatCode="&quot;$&quot;#,##0.000_);\(&quot;$&quot;#,##0.000\)"/>
    <numFmt numFmtId="168" formatCode="[$-409]d\-mmm\-yy;@"/>
  </numFmts>
  <fonts count="24" x14ac:knownFonts="1">
    <font>
      <sz val="10"/>
      <name val="Helv"/>
    </font>
    <font>
      <b/>
      <sz val="10"/>
      <name val="Helv"/>
    </font>
    <font>
      <sz val="10"/>
      <name val="Helv"/>
    </font>
    <font>
      <b/>
      <sz val="18"/>
      <name val="Helv"/>
    </font>
    <font>
      <i/>
      <sz val="8"/>
      <name val="Arial"/>
      <family val="2"/>
    </font>
    <font>
      <sz val="8"/>
      <name val="Helv"/>
    </font>
    <font>
      <b/>
      <sz val="8"/>
      <name val="Helv"/>
    </font>
    <font>
      <b/>
      <sz val="10"/>
      <color indexed="10"/>
      <name val="Helv"/>
    </font>
    <font>
      <b/>
      <sz val="10"/>
      <color indexed="10"/>
      <name val="Helv"/>
    </font>
    <font>
      <sz val="9"/>
      <color indexed="81"/>
      <name val="Tahoma"/>
      <family val="2"/>
    </font>
    <font>
      <b/>
      <sz val="9"/>
      <color indexed="81"/>
      <name val="Tahoma"/>
      <family val="2"/>
    </font>
    <font>
      <sz val="8"/>
      <name val="Arial"/>
      <family val="2"/>
    </font>
    <font>
      <sz val="10"/>
      <name val="Arial"/>
      <family val="2"/>
    </font>
    <font>
      <b/>
      <sz val="10"/>
      <name val="Arial"/>
      <family val="2"/>
    </font>
    <font>
      <b/>
      <sz val="10"/>
      <color indexed="10"/>
      <name val="Arial"/>
      <family val="2"/>
    </font>
    <font>
      <u/>
      <sz val="10"/>
      <name val="Arial"/>
      <family val="2"/>
    </font>
    <font>
      <sz val="10"/>
      <color rgb="FFFF0000"/>
      <name val="Arial"/>
      <family val="2"/>
    </font>
    <font>
      <b/>
      <sz val="14"/>
      <color indexed="10"/>
      <name val="Arial"/>
      <family val="2"/>
    </font>
    <font>
      <b/>
      <sz val="18"/>
      <name val="Arial"/>
      <family val="2"/>
    </font>
    <font>
      <b/>
      <sz val="8"/>
      <name val="Arial"/>
      <family val="2"/>
    </font>
    <font>
      <b/>
      <sz val="7"/>
      <name val="Arial"/>
      <family val="2"/>
    </font>
    <font>
      <b/>
      <sz val="11"/>
      <name val="Arial"/>
      <family val="2"/>
    </font>
    <font>
      <b/>
      <sz val="10"/>
      <color rgb="FFFF0000"/>
      <name val="Arial"/>
      <family val="2"/>
    </font>
    <font>
      <sz val="9"/>
      <name val="Arial"/>
      <family val="2"/>
    </font>
  </fonts>
  <fills count="12">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mediumGray"/>
    </fill>
    <fill>
      <patternFill patternType="solid">
        <fgColor rgb="FFFFFFCC"/>
        <bgColor indexed="64"/>
      </patternFill>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CCFFCC"/>
        <bgColor indexed="64"/>
      </patternFill>
    </fill>
    <fill>
      <patternFill patternType="solid">
        <fgColor rgb="FF99CCFF"/>
        <bgColor indexed="64"/>
      </patternFill>
    </fill>
  </fills>
  <borders count="6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8" fontId="2" fillId="0" borderId="0" applyFont="0" applyFill="0" applyBorder="0" applyAlignment="0" applyProtection="0"/>
    <xf numFmtId="4" fontId="2" fillId="0" borderId="0" applyFont="0" applyFill="0" applyBorder="0" applyAlignment="0" applyProtection="0"/>
  </cellStyleXfs>
  <cellXfs count="519">
    <xf numFmtId="0" fontId="0" fillId="0" borderId="0" xfId="0"/>
    <xf numFmtId="0" fontId="0" fillId="0" borderId="0" xfId="0" applyProtection="1">
      <protection locked="0"/>
    </xf>
    <xf numFmtId="15" fontId="0" fillId="0" borderId="0" xfId="0" applyNumberFormat="1" applyProtection="1">
      <protection locked="0"/>
    </xf>
    <xf numFmtId="7" fontId="0" fillId="0" borderId="0" xfId="0" applyNumberFormat="1" applyProtection="1">
      <protection locked="0"/>
    </xf>
    <xf numFmtId="2" fontId="0" fillId="0" borderId="0" xfId="0" applyNumberFormat="1" applyProtection="1">
      <protection locked="0"/>
    </xf>
    <xf numFmtId="0" fontId="0" fillId="0" borderId="0" xfId="0" applyProtection="1"/>
    <xf numFmtId="15" fontId="0" fillId="0" borderId="0" xfId="0" applyNumberFormat="1" applyProtection="1"/>
    <xf numFmtId="7" fontId="0" fillId="0" borderId="0" xfId="0" applyNumberFormat="1" applyProtection="1"/>
    <xf numFmtId="0" fontId="0" fillId="0" borderId="0" xfId="0" applyAlignment="1">
      <alignment horizontal="center"/>
    </xf>
    <xf numFmtId="0" fontId="0" fillId="0" borderId="0" xfId="0" applyBorder="1" applyAlignment="1" applyProtection="1"/>
    <xf numFmtId="0" fontId="0" fillId="0" borderId="0" xfId="0" applyAlignment="1">
      <alignment horizontal="right"/>
    </xf>
    <xf numFmtId="0" fontId="0" fillId="0" borderId="0" xfId="0" applyAlignment="1">
      <alignment horizontal="left"/>
    </xf>
    <xf numFmtId="164" fontId="0" fillId="0" borderId="0" xfId="0" applyNumberFormat="1"/>
    <xf numFmtId="0" fontId="1" fillId="0" borderId="0" xfId="0" applyFont="1"/>
    <xf numFmtId="0" fontId="3" fillId="0" borderId="0" xfId="0" applyFont="1"/>
    <xf numFmtId="0" fontId="0" fillId="0" borderId="0" xfId="0" applyBorder="1" applyAlignment="1">
      <alignment wrapText="1"/>
    </xf>
    <xf numFmtId="0" fontId="1" fillId="0" borderId="0" xfId="0" applyFont="1" applyBorder="1" applyAlignment="1">
      <alignment wrapText="1"/>
    </xf>
    <xf numFmtId="0" fontId="0" fillId="0" borderId="0" xfId="0" applyAlignment="1">
      <alignment wrapText="1"/>
    </xf>
    <xf numFmtId="0" fontId="5" fillId="0" borderId="0" xfId="0" applyFont="1" applyProtection="1">
      <protection locked="0"/>
    </xf>
    <xf numFmtId="0" fontId="5" fillId="0" borderId="0" xfId="0" applyFont="1"/>
    <xf numFmtId="164" fontId="5" fillId="0" borderId="0" xfId="0" applyNumberFormat="1" applyFont="1" applyAlignment="1">
      <alignment horizontal="right"/>
    </xf>
    <xf numFmtId="164" fontId="5" fillId="0" borderId="0" xfId="0" applyNumberFormat="1" applyFont="1" applyAlignment="1" applyProtection="1">
      <alignment horizontal="right"/>
      <protection locked="0"/>
    </xf>
    <xf numFmtId="164" fontId="5" fillId="0" borderId="0" xfId="0" applyNumberFormat="1" applyFont="1"/>
    <xf numFmtId="164" fontId="5" fillId="0" borderId="0" xfId="0" applyNumberFormat="1" applyFont="1" applyProtection="1">
      <protection locked="0"/>
    </xf>
    <xf numFmtId="2" fontId="5" fillId="0" borderId="0" xfId="0" applyNumberFormat="1" applyFont="1" applyAlignment="1">
      <alignment horizontal="center"/>
    </xf>
    <xf numFmtId="164" fontId="5" fillId="0" borderId="0" xfId="0" applyNumberFormat="1" applyFont="1" applyProtection="1"/>
    <xf numFmtId="0" fontId="5" fillId="0" borderId="0" xfId="0" applyFont="1" applyAlignment="1" applyProtection="1">
      <alignment horizontal="center"/>
      <protection locked="0"/>
    </xf>
    <xf numFmtId="0" fontId="4" fillId="4" borderId="22" xfId="0" applyFont="1" applyFill="1" applyBorder="1"/>
    <xf numFmtId="0" fontId="7" fillId="0" borderId="0" xfId="0" applyNumberFormat="1" applyFont="1" applyAlignment="1">
      <alignment wrapText="1"/>
    </xf>
    <xf numFmtId="0" fontId="1" fillId="0" borderId="0" xfId="0" applyFont="1" applyFill="1" applyBorder="1" applyAlignment="1">
      <alignment wrapText="1"/>
    </xf>
    <xf numFmtId="0" fontId="0" fillId="3" borderId="28" xfId="0" applyFill="1" applyBorder="1"/>
    <xf numFmtId="0" fontId="6" fillId="0" borderId="0" xfId="0" applyFont="1" applyBorder="1" applyAlignment="1" applyProtection="1">
      <alignment horizontal="center"/>
    </xf>
    <xf numFmtId="0" fontId="5" fillId="0" borderId="0" xfId="0" applyFont="1" applyBorder="1"/>
    <xf numFmtId="0" fontId="0" fillId="0" borderId="0" xfId="0" applyFont="1" applyFill="1" applyBorder="1" applyAlignment="1">
      <alignment wrapText="1"/>
    </xf>
    <xf numFmtId="0" fontId="8" fillId="0" borderId="0" xfId="0" applyFont="1" applyBorder="1" applyAlignment="1">
      <alignment wrapText="1"/>
    </xf>
    <xf numFmtId="0" fontId="1" fillId="0" borderId="0" xfId="0" applyNumberFormat="1" applyFont="1" applyAlignment="1">
      <alignment wrapText="1"/>
    </xf>
    <xf numFmtId="0" fontId="5" fillId="0" borderId="0" xfId="0" applyFont="1" applyAlignment="1">
      <alignment horizontal="left"/>
    </xf>
    <xf numFmtId="0" fontId="5" fillId="0" borderId="0" xfId="0" applyFont="1" applyAlignment="1">
      <alignment horizontal="right"/>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horizontal="center" vertical="center"/>
    </xf>
    <xf numFmtId="16" fontId="5" fillId="0" borderId="0" xfId="0" applyNumberFormat="1" applyFont="1" applyAlignment="1">
      <alignment horizontal="center" vertical="center"/>
    </xf>
    <xf numFmtId="4" fontId="5" fillId="0" borderId="0" xfId="0" applyNumberFormat="1" applyFont="1" applyAlignment="1">
      <alignment vertical="center"/>
    </xf>
    <xf numFmtId="0" fontId="0" fillId="3" borderId="60" xfId="0" applyFill="1" applyBorder="1"/>
    <xf numFmtId="0" fontId="5" fillId="0" borderId="53" xfId="0" applyFont="1" applyBorder="1"/>
    <xf numFmtId="166" fontId="5" fillId="0" borderId="10" xfId="0" applyNumberFormat="1" applyFont="1" applyBorder="1" applyAlignment="1">
      <alignment horizontal="right"/>
    </xf>
    <xf numFmtId="0" fontId="5" fillId="0" borderId="10" xfId="0" applyFont="1" applyBorder="1" applyAlignment="1">
      <alignment horizontal="center"/>
    </xf>
    <xf numFmtId="0" fontId="5" fillId="0" borderId="61" xfId="0" applyFont="1" applyBorder="1" applyAlignment="1">
      <alignment horizontal="center"/>
    </xf>
    <xf numFmtId="0" fontId="5" fillId="0" borderId="40" xfId="0" applyFont="1" applyBorder="1"/>
    <xf numFmtId="164" fontId="5" fillId="0" borderId="1" xfId="0" applyNumberFormat="1" applyFont="1" applyBorder="1" applyAlignment="1">
      <alignment horizontal="right"/>
    </xf>
    <xf numFmtId="0" fontId="5" fillId="0" borderId="32" xfId="0" applyFont="1" applyBorder="1" applyAlignment="1">
      <alignment horizontal="center"/>
    </xf>
    <xf numFmtId="164" fontId="5" fillId="0" borderId="10" xfId="0" applyNumberFormat="1" applyFont="1" applyBorder="1" applyAlignment="1">
      <alignment horizontal="right"/>
    </xf>
    <xf numFmtId="166" fontId="5" fillId="0" borderId="1" xfId="0" applyNumberFormat="1" applyFont="1" applyBorder="1" applyAlignment="1">
      <alignment horizontal="right"/>
    </xf>
    <xf numFmtId="2" fontId="5" fillId="0" borderId="10" xfId="0" applyNumberFormat="1" applyFont="1" applyBorder="1" applyAlignment="1">
      <alignment horizontal="center"/>
    </xf>
    <xf numFmtId="164" fontId="5" fillId="0" borderId="1" xfId="0" applyNumberFormat="1" applyFont="1" applyBorder="1"/>
    <xf numFmtId="164" fontId="5" fillId="0" borderId="10" xfId="0" applyNumberFormat="1" applyFont="1" applyBorder="1"/>
    <xf numFmtId="166" fontId="5" fillId="0" borderId="10" xfId="0" applyNumberFormat="1" applyFont="1" applyBorder="1"/>
    <xf numFmtId="166" fontId="5" fillId="0" borderId="1" xfId="0" applyNumberFormat="1" applyFont="1" applyBorder="1"/>
    <xf numFmtId="2" fontId="0" fillId="0" borderId="0" xfId="0" applyNumberFormat="1"/>
    <xf numFmtId="0" fontId="5" fillId="0" borderId="40" xfId="0" applyFont="1" applyBorder="1" applyProtection="1">
      <protection locked="0"/>
    </xf>
    <xf numFmtId="164" fontId="5" fillId="0" borderId="1" xfId="0" applyNumberFormat="1" applyFont="1" applyBorder="1" applyProtection="1">
      <protection locked="0"/>
    </xf>
    <xf numFmtId="0" fontId="5" fillId="0" borderId="53" xfId="0" applyFont="1" applyBorder="1" applyProtection="1">
      <protection locked="0"/>
    </xf>
    <xf numFmtId="164" fontId="5" fillId="0" borderId="10" xfId="0" applyNumberFormat="1" applyFont="1" applyBorder="1" applyProtection="1">
      <protection locked="0"/>
    </xf>
    <xf numFmtId="0" fontId="5" fillId="0" borderId="32" xfId="0" applyFont="1" applyBorder="1" applyAlignment="1" applyProtection="1">
      <alignment horizontal="center"/>
      <protection locked="0"/>
    </xf>
    <xf numFmtId="0" fontId="0" fillId="0" borderId="0" xfId="0" applyFont="1"/>
    <xf numFmtId="0" fontId="5" fillId="0" borderId="0" xfId="0" applyFont="1" applyFill="1"/>
    <xf numFmtId="0" fontId="2" fillId="0" borderId="0" xfId="0" applyFont="1" applyFill="1" applyBorder="1"/>
    <xf numFmtId="0" fontId="5" fillId="0" borderId="0" xfId="0" applyFont="1" applyFill="1" applyBorder="1"/>
    <xf numFmtId="0" fontId="5" fillId="0" borderId="0" xfId="0" applyFont="1" applyFill="1" applyBorder="1" applyProtection="1">
      <protection locked="0"/>
    </xf>
    <xf numFmtId="0" fontId="0" fillId="0" borderId="0" xfId="0" applyFill="1" applyBorder="1" applyAlignment="1" applyProtection="1">
      <alignment horizontal="center"/>
      <protection locked="0"/>
    </xf>
    <xf numFmtId="0" fontId="0" fillId="0" borderId="0" xfId="0" applyFill="1" applyBorder="1" applyProtection="1">
      <protection locked="0"/>
    </xf>
    <xf numFmtId="0" fontId="0" fillId="0" borderId="0" xfId="0" applyFill="1" applyBorder="1"/>
    <xf numFmtId="0" fontId="12" fillId="0" borderId="0" xfId="0" applyFont="1"/>
    <xf numFmtId="0" fontId="12" fillId="0" borderId="0" xfId="0" applyFont="1" applyProtection="1">
      <protection locked="0"/>
    </xf>
    <xf numFmtId="0" fontId="12" fillId="0" borderId="7" xfId="0" applyFont="1" applyBorder="1"/>
    <xf numFmtId="0" fontId="12" fillId="0" borderId="8" xfId="0" applyFont="1" applyBorder="1"/>
    <xf numFmtId="0" fontId="12" fillId="0" borderId="27" xfId="0" applyFont="1" applyBorder="1"/>
    <xf numFmtId="0" fontId="12" fillId="0" borderId="0" xfId="0" applyFont="1" applyBorder="1"/>
    <xf numFmtId="164" fontId="12" fillId="0" borderId="0" xfId="0" applyNumberFormat="1" applyFont="1" applyBorder="1"/>
    <xf numFmtId="164" fontId="12" fillId="0" borderId="11" xfId="0" applyNumberFormat="1" applyFont="1" applyBorder="1"/>
    <xf numFmtId="0" fontId="13" fillId="0" borderId="27" xfId="0" applyFont="1" applyBorder="1" applyAlignment="1">
      <alignment horizontal="right"/>
    </xf>
    <xf numFmtId="0" fontId="13" fillId="0" borderId="0" xfId="0" applyFont="1" applyBorder="1" applyAlignment="1">
      <alignment horizontal="right"/>
    </xf>
    <xf numFmtId="0" fontId="13" fillId="0" borderId="27" xfId="0" applyFont="1" applyBorder="1"/>
    <xf numFmtId="14" fontId="13" fillId="6" borderId="0" xfId="0" applyNumberFormat="1" applyFont="1" applyFill="1" applyBorder="1" applyAlignment="1" applyProtection="1">
      <alignment horizontal="center"/>
      <protection locked="0"/>
    </xf>
    <xf numFmtId="0" fontId="13" fillId="0" borderId="0" xfId="0" applyFont="1" applyBorder="1" applyAlignment="1">
      <alignment horizontal="center"/>
    </xf>
    <xf numFmtId="164" fontId="12" fillId="0" borderId="8" xfId="0" applyNumberFormat="1" applyFont="1" applyBorder="1"/>
    <xf numFmtId="164" fontId="12" fillId="0" borderId="15" xfId="0" applyNumberFormat="1" applyFont="1" applyBorder="1"/>
    <xf numFmtId="0" fontId="13" fillId="0" borderId="13" xfId="0" applyFont="1" applyBorder="1"/>
    <xf numFmtId="0" fontId="12" fillId="0" borderId="1" xfId="0" applyFont="1" applyBorder="1"/>
    <xf numFmtId="164" fontId="13" fillId="6" borderId="14" xfId="0" applyNumberFormat="1" applyFont="1" applyFill="1" applyBorder="1" applyProtection="1">
      <protection locked="0"/>
    </xf>
    <xf numFmtId="0" fontId="12" fillId="0" borderId="5" xfId="0" applyFont="1" applyBorder="1"/>
    <xf numFmtId="0" fontId="12" fillId="0" borderId="2" xfId="0" applyFont="1" applyBorder="1"/>
    <xf numFmtId="164" fontId="12" fillId="2" borderId="2" xfId="0" applyNumberFormat="1" applyFont="1" applyFill="1" applyBorder="1" applyProtection="1">
      <protection locked="0"/>
    </xf>
    <xf numFmtId="164" fontId="12" fillId="0" borderId="2" xfId="0" applyNumberFormat="1" applyFont="1" applyBorder="1"/>
    <xf numFmtId="164" fontId="12" fillId="0" borderId="6" xfId="0" applyNumberFormat="1" applyFont="1" applyBorder="1"/>
    <xf numFmtId="0" fontId="13" fillId="6" borderId="5" xfId="0" applyFont="1" applyFill="1" applyBorder="1"/>
    <xf numFmtId="0" fontId="12" fillId="6" borderId="2" xfId="0" applyFont="1" applyFill="1" applyBorder="1"/>
    <xf numFmtId="164" fontId="13" fillId="6" borderId="39" xfId="0" applyNumberFormat="1" applyFont="1" applyFill="1" applyBorder="1"/>
    <xf numFmtId="0" fontId="12" fillId="0" borderId="13" xfId="0" applyFont="1" applyBorder="1"/>
    <xf numFmtId="164" fontId="12" fillId="0" borderId="14" xfId="0" applyNumberFormat="1" applyFont="1" applyBorder="1"/>
    <xf numFmtId="0" fontId="13" fillId="0" borderId="9" xfId="0" applyFont="1" applyBorder="1"/>
    <xf numFmtId="0" fontId="12" fillId="0" borderId="10" xfId="0" applyFont="1" applyBorder="1"/>
    <xf numFmtId="164" fontId="12" fillId="0" borderId="10" xfId="0" applyNumberFormat="1" applyFont="1" applyBorder="1"/>
    <xf numFmtId="164" fontId="13" fillId="0" borderId="11" xfId="0" applyNumberFormat="1" applyFont="1" applyBorder="1"/>
    <xf numFmtId="0" fontId="13" fillId="6" borderId="17" xfId="0" applyFont="1" applyFill="1" applyBorder="1"/>
    <xf numFmtId="0" fontId="12" fillId="6" borderId="18" xfId="0" applyFont="1" applyFill="1" applyBorder="1"/>
    <xf numFmtId="164" fontId="12" fillId="6" borderId="18" xfId="0" applyNumberFormat="1" applyFont="1" applyFill="1" applyBorder="1"/>
    <xf numFmtId="164" fontId="13" fillId="6" borderId="19" xfId="0" applyNumberFormat="1" applyFont="1" applyFill="1" applyBorder="1"/>
    <xf numFmtId="0" fontId="12" fillId="0" borderId="3" xfId="0" applyFont="1" applyBorder="1"/>
    <xf numFmtId="0" fontId="12" fillId="0" borderId="4" xfId="0" applyFont="1" applyBorder="1"/>
    <xf numFmtId="0" fontId="12" fillId="0" borderId="9" xfId="0" applyFont="1" applyBorder="1"/>
    <xf numFmtId="164" fontId="12" fillId="0" borderId="12" xfId="0" applyNumberFormat="1" applyFont="1" applyBorder="1"/>
    <xf numFmtId="0" fontId="13" fillId="6" borderId="22" xfId="0" applyFont="1" applyFill="1" applyBorder="1"/>
    <xf numFmtId="0" fontId="12" fillId="6" borderId="16" xfId="0" applyFont="1" applyFill="1" applyBorder="1"/>
    <xf numFmtId="164" fontId="12" fillId="6" borderId="16" xfId="0" applyNumberFormat="1" applyFont="1" applyFill="1" applyBorder="1"/>
    <xf numFmtId="0" fontId="13" fillId="6" borderId="20" xfId="0" applyFont="1" applyFill="1" applyBorder="1"/>
    <xf numFmtId="0" fontId="13" fillId="6" borderId="21" xfId="0" applyFont="1" applyFill="1" applyBorder="1"/>
    <xf numFmtId="164" fontId="13" fillId="6" borderId="21" xfId="0" applyNumberFormat="1" applyFont="1" applyFill="1" applyBorder="1"/>
    <xf numFmtId="0" fontId="13" fillId="4" borderId="7" xfId="0" applyFont="1" applyFill="1" applyBorder="1"/>
    <xf numFmtId="0" fontId="13" fillId="4" borderId="8" xfId="0" applyFont="1" applyFill="1" applyBorder="1"/>
    <xf numFmtId="164" fontId="13" fillId="4" borderId="8" xfId="0" applyNumberFormat="1" applyFont="1" applyFill="1" applyBorder="1"/>
    <xf numFmtId="164" fontId="13" fillId="4" borderId="15" xfId="0" applyNumberFormat="1" applyFont="1" applyFill="1" applyBorder="1"/>
    <xf numFmtId="0" fontId="12" fillId="4" borderId="16" xfId="0" applyFont="1" applyFill="1" applyBorder="1"/>
    <xf numFmtId="164" fontId="12" fillId="4" borderId="16" xfId="0" applyNumberFormat="1" applyFont="1" applyFill="1" applyBorder="1"/>
    <xf numFmtId="164" fontId="12" fillId="4" borderId="23" xfId="0" applyNumberFormat="1" applyFont="1" applyFill="1" applyBorder="1"/>
    <xf numFmtId="4" fontId="11" fillId="0" borderId="8" xfId="0" applyNumberFormat="1" applyFont="1" applyBorder="1" applyAlignment="1" applyProtection="1">
      <alignment horizontal="centerContinuous" vertical="center"/>
      <protection hidden="1"/>
    </xf>
    <xf numFmtId="0" fontId="11" fillId="0" borderId="8" xfId="0" applyFont="1" applyBorder="1" applyAlignment="1">
      <alignment vertical="center"/>
    </xf>
    <xf numFmtId="4" fontId="11" fillId="0" borderId="8" xfId="0" applyNumberFormat="1" applyFont="1" applyBorder="1" applyAlignment="1" applyProtection="1">
      <alignment horizontal="centerContinuous" vertical="center"/>
      <protection locked="0"/>
    </xf>
    <xf numFmtId="4" fontId="19" fillId="0" borderId="8" xfId="0" applyNumberFormat="1" applyFont="1" applyBorder="1" applyAlignment="1" applyProtection="1">
      <alignment horizontal="left" vertical="center"/>
      <protection locked="0"/>
    </xf>
    <xf numFmtId="4" fontId="11" fillId="0" borderId="15" xfId="0" applyNumberFormat="1" applyFont="1" applyBorder="1" applyAlignment="1" applyProtection="1">
      <alignment horizontal="centerContinuous" vertical="center"/>
      <protection locked="0"/>
    </xf>
    <xf numFmtId="14" fontId="11" fillId="2" borderId="28" xfId="0" applyNumberFormat="1" applyFont="1" applyFill="1" applyBorder="1" applyAlignment="1" applyProtection="1">
      <alignment horizontal="center" vertical="center"/>
      <protection locked="0"/>
    </xf>
    <xf numFmtId="165" fontId="19" fillId="2" borderId="2" xfId="0" applyNumberFormat="1" applyFont="1" applyFill="1" applyBorder="1" applyAlignment="1" applyProtection="1">
      <alignment horizontal="center" vertical="center"/>
      <protection hidden="1"/>
    </xf>
    <xf numFmtId="0" fontId="19" fillId="5" borderId="8" xfId="0" applyFont="1" applyFill="1" applyBorder="1" applyAlignment="1" applyProtection="1">
      <alignment horizontal="center" vertical="center"/>
      <protection hidden="1"/>
    </xf>
    <xf numFmtId="0" fontId="19" fillId="0" borderId="24" xfId="0" applyFont="1" applyBorder="1" applyAlignment="1" applyProtection="1">
      <alignment horizontal="left" vertical="center"/>
      <protection hidden="1"/>
    </xf>
    <xf numFmtId="0" fontId="11" fillId="5" borderId="8" xfId="0" applyFont="1" applyFill="1" applyBorder="1" applyAlignment="1">
      <alignment vertical="center"/>
    </xf>
    <xf numFmtId="0" fontId="11" fillId="0" borderId="35" xfId="0" applyFont="1" applyFill="1" applyBorder="1" applyAlignment="1">
      <alignment vertical="center"/>
    </xf>
    <xf numFmtId="0" fontId="11" fillId="0" borderId="21" xfId="0" applyFont="1" applyFill="1" applyBorder="1" applyAlignment="1">
      <alignment vertical="center"/>
    </xf>
    <xf numFmtId="14" fontId="11" fillId="0" borderId="21" xfId="0" applyNumberFormat="1" applyFont="1" applyBorder="1" applyAlignment="1" applyProtection="1">
      <alignment horizontal="center" vertical="center"/>
    </xf>
    <xf numFmtId="15" fontId="11" fillId="0" borderId="25" xfId="0" applyNumberFormat="1" applyFont="1" applyBorder="1" applyAlignment="1" applyProtection="1">
      <alignment vertical="center"/>
      <protection hidden="1"/>
    </xf>
    <xf numFmtId="20" fontId="11" fillId="0" borderId="26" xfId="0" applyNumberFormat="1" applyFont="1" applyBorder="1" applyAlignment="1" applyProtection="1">
      <alignment horizontal="center" vertical="center"/>
    </xf>
    <xf numFmtId="0" fontId="11" fillId="5" borderId="27" xfId="0" applyFont="1" applyFill="1" applyBorder="1" applyAlignment="1">
      <alignment horizontal="center" vertical="center"/>
    </xf>
    <xf numFmtId="16" fontId="11" fillId="5" borderId="0" xfId="0" applyNumberFormat="1" applyFont="1" applyFill="1" applyBorder="1" applyAlignment="1" applyProtection="1">
      <alignment horizontal="center" vertical="center"/>
      <protection hidden="1"/>
    </xf>
    <xf numFmtId="4" fontId="11" fillId="5" borderId="0" xfId="0" applyNumberFormat="1" applyFont="1" applyFill="1" applyBorder="1" applyAlignment="1" applyProtection="1">
      <alignment horizontal="right" vertical="center"/>
      <protection hidden="1"/>
    </xf>
    <xf numFmtId="15" fontId="11" fillId="5" borderId="0" xfId="0" applyNumberFormat="1" applyFont="1" applyFill="1" applyBorder="1" applyAlignment="1" applyProtection="1">
      <alignment horizontal="left" vertical="center"/>
      <protection hidden="1"/>
    </xf>
    <xf numFmtId="15" fontId="19" fillId="0" borderId="28" xfId="0" applyNumberFormat="1" applyFont="1" applyBorder="1" applyAlignment="1" applyProtection="1">
      <alignment horizontal="left" vertical="center"/>
      <protection hidden="1"/>
    </xf>
    <xf numFmtId="0" fontId="11" fillId="5" borderId="0" xfId="0" applyFont="1" applyFill="1" applyBorder="1" applyAlignment="1">
      <alignment vertical="center"/>
    </xf>
    <xf numFmtId="4" fontId="11" fillId="5" borderId="8" xfId="0" applyNumberFormat="1" applyFont="1" applyFill="1" applyBorder="1" applyAlignment="1" applyProtection="1">
      <alignment horizontal="left" vertical="center"/>
      <protection hidden="1"/>
    </xf>
    <xf numFmtId="4" fontId="11" fillId="5" borderId="15" xfId="0" applyNumberFormat="1" applyFont="1" applyFill="1" applyBorder="1" applyAlignment="1" applyProtection="1">
      <alignment horizontal="left" vertical="center"/>
      <protection hidden="1"/>
    </xf>
    <xf numFmtId="4" fontId="11" fillId="5" borderId="0" xfId="0" applyNumberFormat="1" applyFont="1" applyFill="1" applyBorder="1" applyAlignment="1" applyProtection="1">
      <alignment horizontal="left" vertical="center"/>
      <protection hidden="1"/>
    </xf>
    <xf numFmtId="4" fontId="11" fillId="5" borderId="0" xfId="0" applyNumberFormat="1" applyFont="1" applyFill="1" applyBorder="1" applyAlignment="1" applyProtection="1">
      <alignment horizontal="center" vertical="center"/>
      <protection hidden="1"/>
    </xf>
    <xf numFmtId="4" fontId="11" fillId="5" borderId="11" xfId="0" applyNumberFormat="1" applyFont="1" applyFill="1" applyBorder="1" applyAlignment="1" applyProtection="1">
      <alignment horizontal="left" vertical="center"/>
      <protection hidden="1"/>
    </xf>
    <xf numFmtId="4" fontId="11" fillId="5" borderId="0" xfId="0" applyNumberFormat="1" applyFont="1" applyFill="1" applyBorder="1" applyAlignment="1" applyProtection="1">
      <alignment vertical="center"/>
      <protection hidden="1"/>
    </xf>
    <xf numFmtId="4" fontId="11" fillId="5" borderId="11" xfId="0" applyNumberFormat="1" applyFont="1" applyFill="1" applyBorder="1" applyAlignment="1" applyProtection="1">
      <alignment vertical="center"/>
      <protection hidden="1"/>
    </xf>
    <xf numFmtId="0" fontId="11" fillId="0" borderId="29" xfId="0" applyFont="1" applyBorder="1" applyAlignment="1">
      <alignment horizontal="center" vertical="center"/>
    </xf>
    <xf numFmtId="16" fontId="11" fillId="0" borderId="30" xfId="0" applyNumberFormat="1" applyFont="1" applyBorder="1" applyAlignment="1" applyProtection="1">
      <alignment horizontal="center" vertical="center"/>
      <protection hidden="1"/>
    </xf>
    <xf numFmtId="0" fontId="11" fillId="6" borderId="20" xfId="0" applyFont="1" applyFill="1" applyBorder="1" applyAlignment="1">
      <alignment horizontal="center" vertical="center"/>
    </xf>
    <xf numFmtId="16" fontId="11" fillId="6" borderId="26" xfId="0" applyNumberFormat="1" applyFont="1" applyFill="1" applyBorder="1" applyAlignment="1" applyProtection="1">
      <alignment horizontal="center" vertical="center"/>
      <protection hidden="1"/>
    </xf>
    <xf numFmtId="164" fontId="11" fillId="6" borderId="35" xfId="0" applyNumberFormat="1" applyFont="1" applyFill="1" applyBorder="1" applyAlignment="1" applyProtection="1">
      <alignment vertical="center"/>
      <protection hidden="1"/>
    </xf>
    <xf numFmtId="164" fontId="11" fillId="6" borderId="36" xfId="0" applyNumberFormat="1" applyFont="1" applyFill="1" applyBorder="1" applyAlignment="1" applyProtection="1">
      <alignment vertical="center"/>
      <protection hidden="1"/>
    </xf>
    <xf numFmtId="164" fontId="11" fillId="4" borderId="26" xfId="0" applyNumberFormat="1" applyFont="1" applyFill="1" applyBorder="1" applyAlignment="1" applyProtection="1">
      <alignment vertical="center"/>
      <protection hidden="1"/>
    </xf>
    <xf numFmtId="0" fontId="11" fillId="0" borderId="33" xfId="0" applyFont="1" applyBorder="1" applyAlignment="1">
      <alignment horizontal="center" vertical="center"/>
    </xf>
    <xf numFmtId="16" fontId="11" fillId="2" borderId="32" xfId="0" applyNumberFormat="1" applyFont="1" applyFill="1" applyBorder="1" applyAlignment="1" applyProtection="1">
      <alignment horizontal="center" vertical="center"/>
      <protection locked="0"/>
    </xf>
    <xf numFmtId="164" fontId="11" fillId="0" borderId="32" xfId="0" applyNumberFormat="1" applyFont="1" applyBorder="1" applyAlignment="1" applyProtection="1">
      <alignment vertical="center"/>
    </xf>
    <xf numFmtId="164" fontId="11" fillId="4" borderId="14" xfId="0" applyNumberFormat="1" applyFont="1" applyFill="1" applyBorder="1" applyAlignment="1" applyProtection="1">
      <alignment vertical="center"/>
      <protection hidden="1"/>
    </xf>
    <xf numFmtId="0" fontId="11" fillId="0" borderId="31" xfId="0" applyFont="1" applyBorder="1" applyAlignment="1">
      <alignment horizontal="center" vertical="center"/>
    </xf>
    <xf numFmtId="0" fontId="11" fillId="0" borderId="31" xfId="0" applyFont="1" applyBorder="1" applyAlignment="1" applyProtection="1">
      <alignment horizontal="center" vertical="center"/>
      <protection hidden="1"/>
    </xf>
    <xf numFmtId="0" fontId="11" fillId="5" borderId="34" xfId="0" applyFont="1" applyFill="1" applyBorder="1" applyAlignment="1">
      <alignment horizontal="center" vertical="center"/>
    </xf>
    <xf numFmtId="0" fontId="12" fillId="0" borderId="8" xfId="0" applyFont="1" applyBorder="1" applyProtection="1">
      <protection locked="0"/>
    </xf>
    <xf numFmtId="0" fontId="12" fillId="0" borderId="8" xfId="0" applyFont="1" applyBorder="1" applyAlignment="1" applyProtection="1"/>
    <xf numFmtId="0" fontId="13" fillId="0" borderId="8" xfId="0" applyFont="1" applyBorder="1" applyAlignment="1" applyProtection="1">
      <alignment horizontal="right"/>
    </xf>
    <xf numFmtId="0" fontId="12" fillId="0" borderId="8" xfId="0" applyFont="1" applyBorder="1" applyAlignment="1" applyProtection="1">
      <protection locked="0"/>
    </xf>
    <xf numFmtId="0" fontId="12" fillId="0" borderId="15" xfId="0" applyFont="1" applyBorder="1"/>
    <xf numFmtId="0" fontId="15" fillId="0" borderId="27" xfId="0" applyFont="1" applyBorder="1" applyProtection="1"/>
    <xf numFmtId="0" fontId="15" fillId="0" borderId="0" xfId="0" applyFont="1" applyBorder="1" applyProtection="1"/>
    <xf numFmtId="0" fontId="12" fillId="0" borderId="0" xfId="0" applyFont="1" applyBorder="1" applyProtection="1"/>
    <xf numFmtId="0" fontId="12" fillId="0" borderId="11" xfId="0" applyFont="1" applyBorder="1"/>
    <xf numFmtId="0" fontId="13" fillId="0" borderId="27" xfId="0" applyFont="1" applyBorder="1" applyAlignment="1" applyProtection="1">
      <alignment horizontal="right"/>
    </xf>
    <xf numFmtId="15" fontId="11" fillId="6" borderId="3" xfId="0" applyNumberFormat="1" applyFont="1" applyFill="1" applyBorder="1" applyAlignment="1" applyProtection="1">
      <alignment horizontal="left"/>
      <protection locked="0"/>
    </xf>
    <xf numFmtId="1" fontId="11" fillId="6" borderId="24" xfId="0" applyNumberFormat="1" applyFont="1" applyFill="1" applyBorder="1" applyAlignment="1" applyProtection="1">
      <alignment horizontal="center"/>
      <protection locked="0"/>
    </xf>
    <xf numFmtId="49" fontId="11" fillId="6" borderId="4" xfId="0" applyNumberFormat="1" applyFont="1" applyFill="1" applyBorder="1" applyAlignment="1" applyProtection="1">
      <alignment horizontal="center"/>
      <protection locked="0"/>
    </xf>
    <xf numFmtId="7" fontId="11" fillId="6" borderId="24" xfId="0" applyNumberFormat="1" applyFont="1" applyFill="1" applyBorder="1" applyAlignment="1" applyProtection="1">
      <alignment horizontal="center"/>
      <protection locked="0"/>
    </xf>
    <xf numFmtId="7" fontId="11" fillId="6" borderId="4" xfId="0" applyNumberFormat="1" applyFont="1" applyFill="1" applyBorder="1" applyAlignment="1" applyProtection="1">
      <alignment horizontal="center"/>
      <protection locked="0"/>
    </xf>
    <xf numFmtId="0" fontId="11" fillId="6" borderId="24" xfId="0" applyFont="1" applyFill="1" applyBorder="1" applyAlignment="1" applyProtection="1">
      <alignment horizontal="center"/>
      <protection locked="0"/>
    </xf>
    <xf numFmtId="7" fontId="11" fillId="0" borderId="4" xfId="0" applyNumberFormat="1" applyFont="1" applyBorder="1" applyAlignment="1" applyProtection="1">
      <alignment horizontal="center"/>
    </xf>
    <xf numFmtId="7" fontId="11" fillId="0" borderId="47" xfId="0" applyNumberFormat="1" applyFont="1" applyBorder="1" applyAlignment="1" applyProtection="1">
      <alignment horizontal="right"/>
    </xf>
    <xf numFmtId="15" fontId="11" fillId="6" borderId="13" xfId="0" applyNumberFormat="1" applyFont="1" applyFill="1" applyBorder="1" applyAlignment="1" applyProtection="1">
      <alignment horizontal="left"/>
      <protection locked="0"/>
    </xf>
    <xf numFmtId="1" fontId="11" fillId="6" borderId="41" xfId="0" applyNumberFormat="1" applyFont="1" applyFill="1" applyBorder="1" applyAlignment="1" applyProtection="1">
      <alignment horizontal="center"/>
      <protection locked="0"/>
    </xf>
    <xf numFmtId="49" fontId="11" fillId="6" borderId="1" xfId="0" applyNumberFormat="1" applyFont="1" applyFill="1" applyBorder="1" applyAlignment="1" applyProtection="1">
      <alignment horizontal="center"/>
      <protection locked="0"/>
    </xf>
    <xf numFmtId="7" fontId="11" fillId="6" borderId="41" xfId="0" applyNumberFormat="1" applyFont="1" applyFill="1" applyBorder="1" applyAlignment="1" applyProtection="1">
      <alignment horizontal="center"/>
      <protection locked="0"/>
    </xf>
    <xf numFmtId="7" fontId="11" fillId="6" borderId="1" xfId="0" applyNumberFormat="1" applyFont="1" applyFill="1" applyBorder="1" applyAlignment="1" applyProtection="1">
      <alignment horizontal="center"/>
      <protection locked="0"/>
    </xf>
    <xf numFmtId="0" fontId="11" fillId="6" borderId="41" xfId="0" applyFont="1" applyFill="1" applyBorder="1" applyAlignment="1" applyProtection="1">
      <alignment horizontal="center"/>
      <protection locked="0"/>
    </xf>
    <xf numFmtId="7" fontId="11" fillId="0" borderId="48" xfId="0" applyNumberFormat="1" applyFont="1" applyBorder="1" applyAlignment="1" applyProtection="1">
      <alignment horizontal="right"/>
    </xf>
    <xf numFmtId="15" fontId="11" fillId="6" borderId="22" xfId="0" applyNumberFormat="1" applyFont="1" applyFill="1" applyBorder="1" applyAlignment="1" applyProtection="1">
      <alignment horizontal="left"/>
      <protection locked="0"/>
    </xf>
    <xf numFmtId="1" fontId="11" fillId="6" borderId="50" xfId="0" applyNumberFormat="1" applyFont="1" applyFill="1" applyBorder="1" applyAlignment="1" applyProtection="1">
      <alignment horizontal="center"/>
      <protection locked="0"/>
    </xf>
    <xf numFmtId="49" fontId="11" fillId="6" borderId="16" xfId="0" applyNumberFormat="1" applyFont="1" applyFill="1" applyBorder="1" applyAlignment="1" applyProtection="1">
      <alignment horizontal="center"/>
      <protection locked="0"/>
    </xf>
    <xf numFmtId="7" fontId="11" fillId="6" borderId="50" xfId="0" applyNumberFormat="1" applyFont="1" applyFill="1" applyBorder="1" applyAlignment="1" applyProtection="1">
      <alignment horizontal="center"/>
      <protection locked="0"/>
    </xf>
    <xf numFmtId="7" fontId="11" fillId="6" borderId="16" xfId="0" applyNumberFormat="1" applyFont="1" applyFill="1" applyBorder="1" applyAlignment="1" applyProtection="1">
      <alignment horizontal="center"/>
      <protection locked="0"/>
    </xf>
    <xf numFmtId="0" fontId="11" fillId="6" borderId="50" xfId="0" applyFont="1" applyFill="1" applyBorder="1" applyAlignment="1" applyProtection="1">
      <alignment horizontal="center"/>
      <protection locked="0"/>
    </xf>
    <xf numFmtId="7" fontId="11" fillId="0" borderId="46" xfId="0" applyNumberFormat="1" applyFont="1" applyBorder="1" applyAlignment="1" applyProtection="1">
      <alignment horizontal="right"/>
    </xf>
    <xf numFmtId="15" fontId="11" fillId="0" borderId="27" xfId="0" applyNumberFormat="1" applyFont="1" applyBorder="1" applyAlignment="1" applyProtection="1">
      <alignment horizontal="left"/>
      <protection locked="0"/>
    </xf>
    <xf numFmtId="15" fontId="11" fillId="0" borderId="0" xfId="0" applyNumberFormat="1" applyFont="1" applyBorder="1" applyAlignment="1" applyProtection="1">
      <alignment horizontal="left"/>
    </xf>
    <xf numFmtId="7" fontId="11" fillId="0" borderId="0" xfId="0" applyNumberFormat="1" applyFont="1" applyBorder="1" applyAlignment="1" applyProtection="1">
      <alignment horizontal="center"/>
      <protection locked="0"/>
    </xf>
    <xf numFmtId="0" fontId="11" fillId="0" borderId="0" xfId="0" applyFont="1" applyBorder="1" applyAlignment="1" applyProtection="1">
      <alignment horizontal="center"/>
      <protection locked="0"/>
    </xf>
    <xf numFmtId="7" fontId="11" fillId="0" borderId="0" xfId="0" applyNumberFormat="1" applyFont="1" applyBorder="1" applyAlignment="1" applyProtection="1">
      <alignment horizontal="right"/>
    </xf>
    <xf numFmtId="0" fontId="11" fillId="0" borderId="11" xfId="0" applyFont="1" applyBorder="1"/>
    <xf numFmtId="15" fontId="11" fillId="0" borderId="27" xfId="0" applyNumberFormat="1" applyFont="1" applyBorder="1" applyAlignment="1" applyProtection="1">
      <alignment horizontal="left"/>
    </xf>
    <xf numFmtId="0" fontId="19" fillId="6" borderId="20" xfId="0" applyFont="1" applyFill="1" applyBorder="1" applyAlignment="1" applyProtection="1"/>
    <xf numFmtId="0" fontId="19" fillId="6" borderId="21" xfId="0" applyFont="1" applyFill="1" applyBorder="1" applyAlignment="1" applyProtection="1"/>
    <xf numFmtId="7" fontId="19" fillId="6" borderId="21" xfId="0" applyNumberFormat="1" applyFont="1" applyFill="1" applyBorder="1" applyAlignment="1" applyProtection="1"/>
    <xf numFmtId="0" fontId="11" fillId="6" borderId="21" xfId="0" applyFont="1" applyFill="1" applyBorder="1"/>
    <xf numFmtId="7" fontId="19" fillId="6" borderId="26" xfId="0" applyNumberFormat="1" applyFont="1" applyFill="1" applyBorder="1" applyAlignment="1" applyProtection="1"/>
    <xf numFmtId="15" fontId="11" fillId="0" borderId="27" xfId="0" applyNumberFormat="1" applyFont="1" applyFill="1" applyBorder="1" applyAlignment="1" applyProtection="1">
      <alignment horizontal="left"/>
      <protection locked="0"/>
    </xf>
    <xf numFmtId="1" fontId="11" fillId="0" borderId="0" xfId="0" applyNumberFormat="1" applyFont="1" applyFill="1" applyBorder="1" applyAlignment="1" applyProtection="1">
      <alignment horizontal="center"/>
      <protection locked="0"/>
    </xf>
    <xf numFmtId="49" fontId="11" fillId="0" borderId="0" xfId="0" applyNumberFormat="1" applyFont="1" applyFill="1" applyBorder="1" applyAlignment="1" applyProtection="1">
      <alignment horizontal="center"/>
      <protection locked="0"/>
    </xf>
    <xf numFmtId="7" fontId="11" fillId="0" borderId="0" xfId="0" applyNumberFormat="1" applyFont="1" applyFill="1" applyBorder="1" applyAlignment="1" applyProtection="1">
      <alignment horizontal="center"/>
      <protection locked="0"/>
    </xf>
    <xf numFmtId="0" fontId="11" fillId="0" borderId="62" xfId="0" applyFont="1" applyFill="1" applyBorder="1" applyAlignment="1" applyProtection="1">
      <alignment horizontal="center"/>
      <protection locked="0"/>
    </xf>
    <xf numFmtId="7" fontId="11" fillId="0" borderId="8" xfId="0" applyNumberFormat="1" applyFont="1" applyFill="1" applyBorder="1" applyAlignment="1" applyProtection="1">
      <alignment horizontal="center"/>
    </xf>
    <xf numFmtId="7" fontId="11" fillId="0" borderId="11" xfId="0" applyNumberFormat="1" applyFont="1" applyFill="1" applyBorder="1" applyAlignment="1" applyProtection="1">
      <alignment horizontal="right"/>
    </xf>
    <xf numFmtId="0" fontId="11" fillId="6" borderId="7" xfId="0" applyFont="1" applyFill="1" applyBorder="1" applyProtection="1">
      <protection locked="0"/>
    </xf>
    <xf numFmtId="0" fontId="11" fillId="0" borderId="4" xfId="0" applyFont="1" applyBorder="1" applyProtection="1"/>
    <xf numFmtId="0" fontId="11" fillId="0" borderId="4" xfId="0" applyFont="1" applyBorder="1" applyAlignment="1" applyProtection="1">
      <alignment horizontal="right"/>
      <protection locked="0"/>
    </xf>
    <xf numFmtId="0" fontId="11" fillId="6" borderId="4" xfId="0" applyFont="1" applyFill="1" applyBorder="1" applyAlignment="1" applyProtection="1">
      <alignment horizontal="center"/>
      <protection locked="0"/>
    </xf>
    <xf numFmtId="7" fontId="11" fillId="0" borderId="4" xfId="0" applyNumberFormat="1" applyFont="1" applyBorder="1" applyAlignment="1" applyProtection="1">
      <alignment horizontal="right"/>
    </xf>
    <xf numFmtId="8" fontId="11" fillId="0" borderId="59" xfId="0" applyNumberFormat="1" applyFont="1" applyBorder="1" applyAlignment="1" applyProtection="1">
      <alignment horizontal="right"/>
    </xf>
    <xf numFmtId="8" fontId="11" fillId="0" borderId="47" xfId="0" applyNumberFormat="1" applyFont="1" applyFill="1" applyBorder="1" applyAlignment="1" applyProtection="1">
      <alignment horizontal="center"/>
    </xf>
    <xf numFmtId="0" fontId="11" fillId="6" borderId="27" xfId="0" applyFont="1" applyFill="1" applyBorder="1" applyProtection="1">
      <protection locked="0"/>
    </xf>
    <xf numFmtId="0" fontId="11" fillId="0" borderId="2" xfId="0" applyFont="1" applyBorder="1" applyProtection="1"/>
    <xf numFmtId="0" fontId="11" fillId="0" borderId="2" xfId="0" applyFont="1" applyBorder="1" applyAlignment="1" applyProtection="1">
      <alignment horizontal="right"/>
      <protection locked="0"/>
    </xf>
    <xf numFmtId="7" fontId="11" fillId="0" borderId="1" xfId="0" applyNumberFormat="1" applyFont="1" applyBorder="1" applyAlignment="1" applyProtection="1">
      <alignment horizontal="center"/>
    </xf>
    <xf numFmtId="0" fontId="11" fillId="6" borderId="1" xfId="0" applyFont="1" applyFill="1" applyBorder="1" applyAlignment="1" applyProtection="1">
      <alignment horizontal="center"/>
      <protection locked="0"/>
    </xf>
    <xf numFmtId="7" fontId="11" fillId="0" borderId="1" xfId="0" applyNumberFormat="1" applyFont="1" applyBorder="1" applyAlignment="1" applyProtection="1">
      <alignment horizontal="right"/>
    </xf>
    <xf numFmtId="8" fontId="11" fillId="0" borderId="40" xfId="0" applyNumberFormat="1" applyFont="1" applyBorder="1" applyAlignment="1" applyProtection="1">
      <alignment horizontal="right"/>
    </xf>
    <xf numFmtId="8" fontId="11" fillId="0" borderId="55" xfId="0" applyNumberFormat="1" applyFont="1" applyFill="1" applyBorder="1" applyAlignment="1" applyProtection="1">
      <alignment horizontal="center"/>
    </xf>
    <xf numFmtId="0" fontId="11" fillId="6" borderId="22" xfId="0" applyFont="1" applyFill="1" applyBorder="1" applyProtection="1">
      <protection locked="0"/>
    </xf>
    <xf numFmtId="0" fontId="11" fillId="0" borderId="18" xfId="0" applyFont="1" applyBorder="1" applyProtection="1"/>
    <xf numFmtId="0" fontId="11" fillId="0" borderId="16" xfId="0" applyFont="1" applyBorder="1" applyAlignment="1" applyProtection="1">
      <alignment horizontal="right"/>
      <protection locked="0"/>
    </xf>
    <xf numFmtId="7" fontId="11" fillId="0" borderId="16" xfId="0" applyNumberFormat="1" applyFont="1" applyBorder="1" applyAlignment="1" applyProtection="1">
      <alignment horizontal="center"/>
    </xf>
    <xf numFmtId="0" fontId="11" fillId="6" borderId="16" xfId="0" applyFont="1" applyFill="1" applyBorder="1" applyAlignment="1" applyProtection="1">
      <alignment horizontal="center"/>
      <protection locked="0"/>
    </xf>
    <xf numFmtId="7" fontId="11" fillId="0" borderId="16" xfId="0" applyNumberFormat="1" applyFont="1" applyBorder="1" applyAlignment="1" applyProtection="1">
      <alignment horizontal="right"/>
    </xf>
    <xf numFmtId="8" fontId="11" fillId="0" borderId="49" xfId="0" applyNumberFormat="1" applyFont="1" applyBorder="1" applyAlignment="1" applyProtection="1">
      <alignment horizontal="right"/>
    </xf>
    <xf numFmtId="0" fontId="11" fillId="0" borderId="56" xfId="0" applyFont="1" applyBorder="1" applyAlignment="1">
      <alignment horizontal="center"/>
    </xf>
    <xf numFmtId="0" fontId="11" fillId="0" borderId="27" xfId="0" applyFont="1" applyBorder="1" applyProtection="1"/>
    <xf numFmtId="0" fontId="11" fillId="0" borderId="0" xfId="0" applyFont="1" applyBorder="1" applyProtection="1"/>
    <xf numFmtId="0" fontId="11" fillId="0" borderId="1" xfId="0" applyFont="1" applyBorder="1" applyAlignment="1" applyProtection="1">
      <alignment horizontal="center"/>
    </xf>
    <xf numFmtId="0" fontId="11" fillId="0" borderId="0" xfId="0" applyFont="1" applyBorder="1" applyAlignment="1" applyProtection="1">
      <alignment horizontal="right"/>
    </xf>
    <xf numFmtId="8" fontId="11" fillId="0" borderId="0" xfId="0" applyNumberFormat="1" applyFont="1" applyFill="1" applyBorder="1" applyAlignment="1" applyProtection="1">
      <alignment horizontal="right"/>
    </xf>
    <xf numFmtId="8" fontId="19" fillId="6" borderId="26" xfId="1" applyFont="1" applyFill="1" applyBorder="1" applyAlignment="1" applyProtection="1">
      <alignment horizontal="right"/>
    </xf>
    <xf numFmtId="0" fontId="11" fillId="0" borderId="0" xfId="0" applyFont="1" applyBorder="1" applyAlignment="1" applyProtection="1"/>
    <xf numFmtId="8" fontId="11" fillId="0" borderId="0" xfId="1" applyFont="1" applyBorder="1" applyAlignment="1" applyProtection="1">
      <alignment horizontal="right"/>
    </xf>
    <xf numFmtId="0" fontId="11" fillId="0" borderId="4" xfId="0" applyFont="1" applyBorder="1" applyProtection="1">
      <protection locked="0"/>
    </xf>
    <xf numFmtId="8" fontId="11" fillId="0" borderId="47" xfId="0" applyNumberFormat="1" applyFont="1" applyBorder="1" applyAlignment="1" applyProtection="1">
      <alignment horizontal="right"/>
    </xf>
    <xf numFmtId="0" fontId="11" fillId="0" borderId="2" xfId="0" applyFont="1" applyBorder="1" applyProtection="1">
      <protection locked="0"/>
    </xf>
    <xf numFmtId="8" fontId="11" fillId="0" borderId="48" xfId="0" applyNumberFormat="1" applyFont="1" applyBorder="1" applyAlignment="1" applyProtection="1">
      <alignment horizontal="right"/>
    </xf>
    <xf numFmtId="0" fontId="11" fillId="0" borderId="16" xfId="0" applyFont="1" applyBorder="1" applyProtection="1">
      <protection locked="0"/>
    </xf>
    <xf numFmtId="8" fontId="11" fillId="0" borderId="46" xfId="0" applyNumberFormat="1" applyFont="1" applyBorder="1" applyAlignment="1" applyProtection="1">
      <alignment horizontal="right"/>
    </xf>
    <xf numFmtId="0" fontId="11" fillId="0" borderId="0" xfId="0" applyFont="1" applyFill="1" applyBorder="1" applyProtection="1"/>
    <xf numFmtId="8" fontId="11" fillId="0" borderId="0" xfId="1" applyFont="1" applyFill="1" applyBorder="1" applyAlignment="1" applyProtection="1">
      <alignment horizontal="center"/>
    </xf>
    <xf numFmtId="0" fontId="11" fillId="0" borderId="8" xfId="0" applyFont="1" applyBorder="1" applyProtection="1"/>
    <xf numFmtId="8" fontId="11" fillId="0" borderId="48" xfId="0" applyNumberFormat="1" applyFont="1" applyFill="1" applyBorder="1" applyAlignment="1" applyProtection="1">
      <alignment horizontal="center"/>
    </xf>
    <xf numFmtId="8" fontId="19" fillId="0" borderId="0" xfId="1" applyFont="1" applyFill="1" applyBorder="1" applyAlignment="1" applyProtection="1">
      <alignment horizontal="right"/>
    </xf>
    <xf numFmtId="0" fontId="11" fillId="0" borderId="0" xfId="0" applyFont="1" applyFill="1" applyBorder="1" applyAlignment="1" applyProtection="1">
      <alignment horizontal="center"/>
    </xf>
    <xf numFmtId="0" fontId="11" fillId="0" borderId="0" xfId="0" applyFont="1" applyFill="1" applyBorder="1" applyAlignment="1">
      <alignment horizontal="center"/>
    </xf>
    <xf numFmtId="0" fontId="11" fillId="6" borderId="8" xfId="0" applyFont="1" applyFill="1" applyBorder="1" applyProtection="1"/>
    <xf numFmtId="0" fontId="11" fillId="0" borderId="0" xfId="0" applyFont="1" applyFill="1" applyBorder="1" applyAlignment="1" applyProtection="1">
      <alignment horizontal="center"/>
      <protection locked="0"/>
    </xf>
    <xf numFmtId="0" fontId="11" fillId="6" borderId="2" xfId="0" applyFont="1" applyFill="1" applyBorder="1" applyProtection="1"/>
    <xf numFmtId="0" fontId="11" fillId="6" borderId="18" xfId="0" applyFont="1" applyFill="1" applyBorder="1" applyProtection="1"/>
    <xf numFmtId="0" fontId="19" fillId="0" borderId="0" xfId="0" applyFont="1" applyFill="1" applyBorder="1" applyAlignment="1" applyProtection="1"/>
    <xf numFmtId="0" fontId="11" fillId="6" borderId="13" xfId="0" applyFont="1" applyFill="1" applyBorder="1" applyProtection="1">
      <protection locked="0"/>
    </xf>
    <xf numFmtId="0" fontId="11" fillId="0" borderId="1" xfId="0" applyFont="1" applyBorder="1" applyProtection="1"/>
    <xf numFmtId="0" fontId="11" fillId="6" borderId="40" xfId="0" applyFont="1" applyFill="1" applyBorder="1" applyProtection="1">
      <protection locked="0"/>
    </xf>
    <xf numFmtId="0" fontId="11" fillId="6" borderId="32" xfId="0" applyFont="1" applyFill="1" applyBorder="1" applyProtection="1"/>
    <xf numFmtId="0" fontId="11" fillId="6" borderId="41" xfId="0" applyFont="1" applyFill="1" applyBorder="1" applyProtection="1">
      <protection locked="0"/>
    </xf>
    <xf numFmtId="8" fontId="11" fillId="6" borderId="48" xfId="1" applyFont="1" applyFill="1" applyBorder="1" applyAlignment="1" applyProtection="1">
      <alignment horizontal="right"/>
      <protection locked="0"/>
    </xf>
    <xf numFmtId="0" fontId="11" fillId="0" borderId="0" xfId="0" applyFont="1" applyBorder="1"/>
    <xf numFmtId="0" fontId="11" fillId="0" borderId="8" xfId="0" applyFont="1" applyBorder="1" applyAlignment="1" applyProtection="1">
      <alignment horizontal="right"/>
    </xf>
    <xf numFmtId="7" fontId="11" fillId="6" borderId="4" xfId="0" applyNumberFormat="1" applyFont="1" applyFill="1" applyBorder="1" applyAlignment="1" applyProtection="1">
      <alignment horizontal="center"/>
    </xf>
    <xf numFmtId="0" fontId="11" fillId="6" borderId="4" xfId="0" applyNumberFormat="1" applyFont="1" applyFill="1" applyBorder="1" applyAlignment="1" applyProtection="1">
      <alignment horizontal="center"/>
    </xf>
    <xf numFmtId="167" fontId="11" fillId="0" borderId="4" xfId="0" applyNumberFormat="1" applyFont="1" applyBorder="1" applyAlignment="1" applyProtection="1">
      <alignment horizontal="center"/>
    </xf>
    <xf numFmtId="0" fontId="11" fillId="0" borderId="4" xfId="0" applyFont="1" applyFill="1" applyBorder="1" applyAlignment="1" applyProtection="1">
      <alignment horizontal="center"/>
      <protection locked="0"/>
    </xf>
    <xf numFmtId="0" fontId="11" fillId="0" borderId="2" xfId="0" applyFont="1" applyBorder="1" applyAlignment="1" applyProtection="1">
      <alignment horizontal="right"/>
    </xf>
    <xf numFmtId="7" fontId="11" fillId="6" borderId="1" xfId="0" applyNumberFormat="1" applyFont="1" applyFill="1" applyBorder="1" applyAlignment="1" applyProtection="1">
      <alignment horizontal="center"/>
    </xf>
    <xf numFmtId="0" fontId="11" fillId="0" borderId="1" xfId="0" applyNumberFormat="1" applyFont="1" applyBorder="1" applyAlignment="1" applyProtection="1">
      <alignment horizontal="center"/>
    </xf>
    <xf numFmtId="167" fontId="11" fillId="6" borderId="1" xfId="0" applyNumberFormat="1" applyFont="1" applyFill="1" applyBorder="1" applyAlignment="1" applyProtection="1">
      <alignment horizontal="center"/>
    </xf>
    <xf numFmtId="0" fontId="11" fillId="6" borderId="1" xfId="0" applyNumberFormat="1" applyFont="1" applyFill="1" applyBorder="1" applyAlignment="1" applyProtection="1">
      <alignment horizontal="center"/>
    </xf>
    <xf numFmtId="167" fontId="11" fillId="0" borderId="1" xfId="0" applyNumberFormat="1" applyFont="1" applyBorder="1" applyAlignment="1" applyProtection="1">
      <alignment horizontal="center"/>
    </xf>
    <xf numFmtId="0" fontId="11" fillId="0" borderId="1" xfId="0" applyFont="1" applyFill="1" applyBorder="1" applyAlignment="1" applyProtection="1">
      <alignment horizontal="center"/>
      <protection locked="0"/>
    </xf>
    <xf numFmtId="0" fontId="11" fillId="0" borderId="18" xfId="0" applyFont="1" applyBorder="1" applyAlignment="1" applyProtection="1">
      <alignment horizontal="right"/>
    </xf>
    <xf numFmtId="7" fontId="11" fillId="6" borderId="16" xfId="0" applyNumberFormat="1" applyFont="1" applyFill="1" applyBorder="1" applyAlignment="1" applyProtection="1">
      <alignment horizontal="center"/>
    </xf>
    <xf numFmtId="0" fontId="11" fillId="0" borderId="16" xfId="0" applyNumberFormat="1" applyFont="1" applyBorder="1" applyAlignment="1" applyProtection="1">
      <alignment horizontal="center"/>
    </xf>
    <xf numFmtId="167" fontId="11" fillId="6" borderId="16" xfId="0" applyNumberFormat="1" applyFont="1" applyFill="1" applyBorder="1" applyAlignment="1" applyProtection="1">
      <alignment horizontal="center"/>
    </xf>
    <xf numFmtId="0" fontId="11" fillId="0" borderId="0" xfId="0" applyFont="1" applyBorder="1" applyAlignment="1" applyProtection="1">
      <alignment horizontal="center"/>
    </xf>
    <xf numFmtId="8" fontId="19" fillId="6" borderId="21" xfId="1" applyFont="1" applyFill="1" applyBorder="1" applyAlignment="1" applyProtection="1">
      <alignment horizontal="right"/>
    </xf>
    <xf numFmtId="0" fontId="11" fillId="0" borderId="16" xfId="0" applyFont="1" applyBorder="1" applyProtection="1"/>
    <xf numFmtId="8" fontId="11" fillId="0" borderId="0" xfId="0" applyNumberFormat="1" applyFont="1" applyBorder="1" applyAlignment="1" applyProtection="1">
      <alignment horizontal="right"/>
    </xf>
    <xf numFmtId="0" fontId="11" fillId="0" borderId="1" xfId="0" applyFont="1" applyFill="1" applyBorder="1" applyProtection="1">
      <protection locked="0"/>
    </xf>
    <xf numFmtId="0" fontId="11" fillId="0" borderId="16" xfId="0" applyFont="1" applyFill="1" applyBorder="1" applyProtection="1">
      <protection locked="0"/>
    </xf>
    <xf numFmtId="0" fontId="11" fillId="0" borderId="1" xfId="0" applyFont="1" applyFill="1" applyBorder="1" applyProtection="1"/>
    <xf numFmtId="0" fontId="11" fillId="0" borderId="16" xfId="0" applyFont="1" applyFill="1" applyBorder="1" applyProtection="1"/>
    <xf numFmtId="8" fontId="19" fillId="0" borderId="0" xfId="0" applyNumberFormat="1" applyFont="1" applyFill="1" applyBorder="1" applyAlignment="1" applyProtection="1">
      <alignment horizontal="right"/>
    </xf>
    <xf numFmtId="0" fontId="11" fillId="0" borderId="1" xfId="0" applyFont="1" applyBorder="1"/>
    <xf numFmtId="0" fontId="11" fillId="0" borderId="2" xfId="0" applyFont="1" applyBorder="1"/>
    <xf numFmtId="0" fontId="11" fillId="0" borderId="18" xfId="0" applyFont="1" applyBorder="1"/>
    <xf numFmtId="0" fontId="19" fillId="0" borderId="0" xfId="0" applyFont="1" applyBorder="1" applyProtection="1"/>
    <xf numFmtId="8" fontId="19" fillId="0" borderId="0" xfId="1" applyFont="1" applyBorder="1" applyAlignment="1" applyProtection="1">
      <alignment horizontal="right"/>
    </xf>
    <xf numFmtId="0" fontId="12" fillId="0" borderId="27" xfId="0" applyFont="1" applyBorder="1" applyProtection="1"/>
    <xf numFmtId="15" fontId="12" fillId="0" borderId="0" xfId="0" applyNumberFormat="1" applyFont="1" applyBorder="1" applyProtection="1"/>
    <xf numFmtId="7" fontId="12" fillId="0" borderId="0" xfId="0" applyNumberFormat="1" applyFont="1" applyBorder="1" applyProtection="1"/>
    <xf numFmtId="15" fontId="12" fillId="0" borderId="27" xfId="0" applyNumberFormat="1" applyFont="1" applyBorder="1" applyProtection="1"/>
    <xf numFmtId="15" fontId="12" fillId="0" borderId="22" xfId="0" applyNumberFormat="1" applyFont="1" applyBorder="1" applyProtection="1"/>
    <xf numFmtId="0" fontId="13" fillId="4" borderId="20" xfId="0" applyFont="1" applyFill="1" applyBorder="1" applyAlignment="1" applyProtection="1"/>
    <xf numFmtId="0" fontId="13" fillId="4" borderId="21" xfId="0" applyFont="1" applyFill="1" applyBorder="1" applyAlignment="1" applyProtection="1"/>
    <xf numFmtId="7" fontId="13" fillId="4" borderId="21" xfId="0" applyNumberFormat="1" applyFont="1" applyFill="1" applyBorder="1" applyAlignment="1" applyProtection="1"/>
    <xf numFmtId="0" fontId="12" fillId="4" borderId="21" xfId="0" applyFont="1" applyFill="1" applyBorder="1" applyAlignment="1" applyProtection="1"/>
    <xf numFmtId="0" fontId="12" fillId="4" borderId="21" xfId="0" applyFont="1" applyFill="1" applyBorder="1" applyProtection="1"/>
    <xf numFmtId="7" fontId="13" fillId="4" borderId="26" xfId="0" applyNumberFormat="1" applyFont="1" applyFill="1" applyBorder="1" applyAlignment="1" applyProtection="1">
      <alignment horizontal="right"/>
    </xf>
    <xf numFmtId="14" fontId="13" fillId="0" borderId="16" xfId="0" applyNumberFormat="1" applyFont="1" applyBorder="1" applyAlignment="1" applyProtection="1">
      <alignment horizontal="center"/>
    </xf>
    <xf numFmtId="0" fontId="12" fillId="0" borderId="23" xfId="0" applyFont="1" applyBorder="1"/>
    <xf numFmtId="15" fontId="12" fillId="0" borderId="0" xfId="0" applyNumberFormat="1" applyFont="1" applyProtection="1"/>
    <xf numFmtId="0" fontId="12" fillId="0" borderId="0" xfId="0" applyFont="1" applyProtection="1"/>
    <xf numFmtId="7" fontId="12" fillId="0" borderId="0" xfId="0" applyNumberFormat="1" applyFont="1" applyProtection="1"/>
    <xf numFmtId="15" fontId="18" fillId="0" borderId="0" xfId="0" applyNumberFormat="1" applyFont="1" applyProtection="1"/>
    <xf numFmtId="7" fontId="18" fillId="0" borderId="0" xfId="0" applyNumberFormat="1" applyFont="1" applyProtection="1"/>
    <xf numFmtId="0" fontId="18" fillId="0" borderId="0" xfId="0" applyFont="1" applyProtection="1"/>
    <xf numFmtId="0" fontId="18" fillId="0" borderId="0" xfId="0" applyFont="1" applyProtection="1">
      <protection locked="0"/>
    </xf>
    <xf numFmtId="0" fontId="18" fillId="0" borderId="0" xfId="0" applyFont="1"/>
    <xf numFmtId="0" fontId="11" fillId="6" borderId="49" xfId="0" applyFont="1" applyFill="1" applyBorder="1" applyProtection="1">
      <protection locked="0"/>
    </xf>
    <xf numFmtId="0" fontId="11" fillId="6" borderId="38" xfId="0" applyFont="1" applyFill="1" applyBorder="1" applyProtection="1"/>
    <xf numFmtId="8" fontId="11" fillId="6" borderId="46" xfId="1" applyFont="1" applyFill="1" applyBorder="1" applyAlignment="1" applyProtection="1">
      <alignment horizontal="right"/>
      <protection locked="0"/>
    </xf>
    <xf numFmtId="8" fontId="19" fillId="6" borderId="26" xfId="0" applyNumberFormat="1" applyFont="1" applyFill="1" applyBorder="1" applyAlignment="1" applyProtection="1">
      <alignment horizontal="right"/>
    </xf>
    <xf numFmtId="0" fontId="11" fillId="6" borderId="1" xfId="0" applyFont="1" applyFill="1" applyBorder="1" applyProtection="1">
      <protection locked="0"/>
    </xf>
    <xf numFmtId="0" fontId="11" fillId="6" borderId="16" xfId="0" applyFont="1" applyFill="1" applyBorder="1" applyProtection="1">
      <protection locked="0"/>
    </xf>
    <xf numFmtId="0" fontId="19" fillId="9" borderId="7" xfId="0" applyFont="1" applyFill="1" applyBorder="1" applyProtection="1"/>
    <xf numFmtId="0" fontId="19" fillId="9" borderId="8" xfId="0" applyFont="1" applyFill="1" applyBorder="1" applyProtection="1"/>
    <xf numFmtId="0" fontId="11" fillId="9" borderId="8" xfId="0" applyFont="1" applyFill="1" applyBorder="1" applyProtection="1">
      <protection locked="0"/>
    </xf>
    <xf numFmtId="0" fontId="19" fillId="9" borderId="8" xfId="0" applyFont="1" applyFill="1" applyBorder="1" applyAlignment="1" applyProtection="1">
      <alignment horizontal="center"/>
    </xf>
    <xf numFmtId="0" fontId="19" fillId="9" borderId="45" xfId="0" applyFont="1" applyFill="1" applyBorder="1" applyAlignment="1" applyProtection="1">
      <alignment horizontal="center"/>
    </xf>
    <xf numFmtId="0" fontId="20" fillId="9" borderId="57" xfId="0" applyFont="1" applyFill="1" applyBorder="1" applyAlignment="1" applyProtection="1">
      <alignment horizontal="center"/>
    </xf>
    <xf numFmtId="0" fontId="19" fillId="9" borderId="22" xfId="0" applyFont="1" applyFill="1" applyBorder="1" applyProtection="1"/>
    <xf numFmtId="0" fontId="19" fillId="9" borderId="16" xfId="0" applyFont="1" applyFill="1" applyBorder="1" applyProtection="1"/>
    <xf numFmtId="0" fontId="19" fillId="9" borderId="16" xfId="0" applyFont="1" applyFill="1" applyBorder="1" applyProtection="1">
      <protection locked="0"/>
    </xf>
    <xf numFmtId="0" fontId="19" fillId="9" borderId="16" xfId="0" applyFont="1" applyFill="1" applyBorder="1" applyAlignment="1" applyProtection="1">
      <alignment horizontal="center"/>
    </xf>
    <xf numFmtId="8" fontId="19" fillId="9" borderId="46" xfId="1" applyFont="1" applyFill="1" applyBorder="1" applyAlignment="1" applyProtection="1">
      <alignment horizontal="center"/>
    </xf>
    <xf numFmtId="8" fontId="20" fillId="9" borderId="54" xfId="1" applyFont="1" applyFill="1" applyBorder="1" applyAlignment="1" applyProtection="1">
      <alignment horizontal="center"/>
    </xf>
    <xf numFmtId="7" fontId="13" fillId="6" borderId="21" xfId="0" quotePrefix="1" applyNumberFormat="1" applyFont="1" applyFill="1" applyBorder="1" applyAlignment="1" applyProtection="1">
      <alignment horizontal="center"/>
    </xf>
    <xf numFmtId="16" fontId="13" fillId="6" borderId="21" xfId="0" applyNumberFormat="1" applyFont="1" applyFill="1" applyBorder="1" applyAlignment="1" applyProtection="1">
      <alignment horizontal="left"/>
    </xf>
    <xf numFmtId="0" fontId="13" fillId="6" borderId="21" xfId="0" applyFont="1" applyFill="1" applyBorder="1" applyAlignment="1" applyProtection="1">
      <protection locked="0"/>
    </xf>
    <xf numFmtId="0" fontId="11" fillId="9" borderId="16" xfId="0" applyFont="1" applyFill="1" applyBorder="1" applyProtection="1">
      <protection locked="0"/>
    </xf>
    <xf numFmtId="0" fontId="19" fillId="8" borderId="20" xfId="0" applyFont="1" applyFill="1" applyBorder="1" applyProtection="1"/>
    <xf numFmtId="0" fontId="19" fillId="8" borderId="21" xfId="0" applyFont="1" applyFill="1" applyBorder="1" applyProtection="1"/>
    <xf numFmtId="0" fontId="11" fillId="8" borderId="21" xfId="0" applyFont="1" applyFill="1" applyBorder="1" applyProtection="1"/>
    <xf numFmtId="0" fontId="19" fillId="8" borderId="26" xfId="0" applyFont="1" applyFill="1" applyBorder="1" applyAlignment="1" applyProtection="1">
      <alignment horizontal="center"/>
    </xf>
    <xf numFmtId="0" fontId="19" fillId="8" borderId="51" xfId="0" applyFont="1" applyFill="1" applyBorder="1" applyProtection="1"/>
    <xf numFmtId="0" fontId="11" fillId="8" borderId="8" xfId="0" applyFont="1" applyFill="1" applyBorder="1" applyProtection="1"/>
    <xf numFmtId="0" fontId="11" fillId="8" borderId="52" xfId="0" applyFont="1" applyFill="1" applyBorder="1" applyProtection="1"/>
    <xf numFmtId="0" fontId="11" fillId="6" borderId="5" xfId="0" applyFont="1" applyFill="1" applyBorder="1" applyProtection="1">
      <protection locked="0"/>
    </xf>
    <xf numFmtId="0" fontId="11" fillId="6" borderId="53" xfId="0" applyFont="1" applyFill="1" applyBorder="1" applyProtection="1">
      <protection locked="0"/>
    </xf>
    <xf numFmtId="0" fontId="11" fillId="6" borderId="10" xfId="0" applyFont="1" applyFill="1" applyBorder="1" applyProtection="1"/>
    <xf numFmtId="0" fontId="11" fillId="6" borderId="30" xfId="0" applyFont="1" applyFill="1" applyBorder="1" applyProtection="1"/>
    <xf numFmtId="8" fontId="11" fillId="6" borderId="11" xfId="1" applyFont="1" applyFill="1" applyBorder="1" applyAlignment="1" applyProtection="1">
      <alignment horizontal="right"/>
      <protection locked="0"/>
    </xf>
    <xf numFmtId="0" fontId="11" fillId="6" borderId="37" xfId="0" applyFont="1" applyFill="1" applyBorder="1" applyProtection="1">
      <protection locked="0"/>
    </xf>
    <xf numFmtId="0" fontId="11" fillId="6" borderId="39" xfId="0" applyFont="1" applyFill="1" applyBorder="1" applyProtection="1"/>
    <xf numFmtId="8" fontId="11" fillId="6" borderId="6" xfId="1" applyFont="1" applyFill="1" applyBorder="1" applyAlignment="1" applyProtection="1">
      <alignment horizontal="right"/>
      <protection locked="0"/>
    </xf>
    <xf numFmtId="0" fontId="11" fillId="6" borderId="16" xfId="0" applyFont="1" applyFill="1" applyBorder="1" applyProtection="1"/>
    <xf numFmtId="8" fontId="11" fillId="6" borderId="23" xfId="1" applyFont="1" applyFill="1" applyBorder="1" applyAlignment="1" applyProtection="1">
      <alignment horizontal="right"/>
      <protection locked="0"/>
    </xf>
    <xf numFmtId="0" fontId="11" fillId="6" borderId="1" xfId="0" applyFont="1" applyFill="1" applyBorder="1" applyProtection="1"/>
    <xf numFmtId="0" fontId="11" fillId="6" borderId="40" xfId="0" applyFont="1" applyFill="1" applyBorder="1" applyProtection="1"/>
    <xf numFmtId="0" fontId="11" fillId="6" borderId="32" xfId="0" applyFont="1" applyFill="1" applyBorder="1" applyProtection="1">
      <protection locked="0"/>
    </xf>
    <xf numFmtId="0" fontId="11" fillId="6" borderId="49" xfId="0" applyFont="1" applyFill="1" applyBorder="1" applyProtection="1"/>
    <xf numFmtId="0" fontId="11" fillId="6" borderId="38" xfId="0" applyFont="1" applyFill="1" applyBorder="1" applyProtection="1">
      <protection locked="0"/>
    </xf>
    <xf numFmtId="0" fontId="11" fillId="6" borderId="41" xfId="0" applyFont="1" applyFill="1" applyBorder="1" applyProtection="1"/>
    <xf numFmtId="0" fontId="11" fillId="6" borderId="50" xfId="0" applyFont="1" applyFill="1" applyBorder="1" applyProtection="1"/>
    <xf numFmtId="0" fontId="19" fillId="9" borderId="22" xfId="0" applyFont="1" applyFill="1" applyBorder="1" applyAlignment="1" applyProtection="1">
      <alignment horizontal="center"/>
    </xf>
    <xf numFmtId="0" fontId="11" fillId="9" borderId="8" xfId="0" applyFont="1" applyFill="1" applyBorder="1"/>
    <xf numFmtId="0" fontId="11" fillId="9" borderId="45" xfId="0" applyFont="1" applyFill="1" applyBorder="1" applyProtection="1"/>
    <xf numFmtId="0" fontId="19" fillId="9" borderId="46" xfId="0" applyFont="1" applyFill="1" applyBorder="1" applyAlignment="1" applyProtection="1">
      <alignment horizontal="center"/>
    </xf>
    <xf numFmtId="0" fontId="19" fillId="9" borderId="16" xfId="0" applyFont="1" applyFill="1" applyBorder="1" applyAlignment="1">
      <alignment horizontal="center"/>
    </xf>
    <xf numFmtId="0" fontId="19" fillId="9" borderId="20" xfId="0" applyFont="1" applyFill="1" applyBorder="1" applyProtection="1"/>
    <xf numFmtId="0" fontId="19" fillId="9" borderId="21" xfId="0" applyFont="1" applyFill="1" applyBorder="1" applyProtection="1"/>
    <xf numFmtId="0" fontId="19" fillId="9" borderId="42" xfId="0" applyFont="1" applyFill="1" applyBorder="1" applyProtection="1"/>
    <xf numFmtId="0" fontId="19" fillId="9" borderId="36" xfId="0" applyFont="1" applyFill="1" applyBorder="1" applyProtection="1"/>
    <xf numFmtId="0" fontId="19" fillId="9" borderId="44" xfId="0" applyFont="1" applyFill="1" applyBorder="1" applyProtection="1"/>
    <xf numFmtId="8" fontId="19" fillId="9" borderId="43" xfId="1" applyFont="1" applyFill="1" applyBorder="1" applyAlignment="1" applyProtection="1">
      <alignment horizontal="center"/>
    </xf>
    <xf numFmtId="0" fontId="19" fillId="9" borderId="43" xfId="0" applyFont="1" applyFill="1" applyBorder="1" applyAlignment="1" applyProtection="1">
      <alignment horizontal="right"/>
    </xf>
    <xf numFmtId="0" fontId="11" fillId="9" borderId="36" xfId="0" applyFont="1" applyFill="1" applyBorder="1" applyProtection="1"/>
    <xf numFmtId="0" fontId="19" fillId="9" borderId="43" xfId="0" applyFont="1" applyFill="1" applyBorder="1" applyAlignment="1" applyProtection="1">
      <alignment horizontal="center"/>
    </xf>
    <xf numFmtId="0" fontId="11" fillId="9" borderId="21" xfId="0" applyFont="1" applyFill="1" applyBorder="1" applyProtection="1"/>
    <xf numFmtId="0" fontId="11" fillId="9" borderId="21" xfId="0" applyFont="1" applyFill="1" applyBorder="1"/>
    <xf numFmtId="0" fontId="19" fillId="9" borderId="26" xfId="0" applyFont="1" applyFill="1" applyBorder="1" applyAlignment="1" applyProtection="1">
      <alignment horizontal="center"/>
    </xf>
    <xf numFmtId="1" fontId="11" fillId="6" borderId="28" xfId="0" applyNumberFormat="1" applyFont="1" applyFill="1" applyBorder="1" applyAlignment="1" applyProtection="1">
      <alignment horizontal="center"/>
      <protection locked="0"/>
    </xf>
    <xf numFmtId="1" fontId="11" fillId="6" borderId="58" xfId="0" applyNumberFormat="1" applyFont="1" applyFill="1" applyBorder="1" applyAlignment="1" applyProtection="1">
      <alignment horizontal="center"/>
      <protection locked="0"/>
    </xf>
    <xf numFmtId="4" fontId="11" fillId="9" borderId="30" xfId="0" applyNumberFormat="1" applyFont="1" applyFill="1" applyBorder="1" applyAlignment="1" applyProtection="1">
      <alignment horizontal="center" vertical="center"/>
      <protection hidden="1"/>
    </xf>
    <xf numFmtId="4" fontId="11" fillId="9" borderId="11" xfId="0" applyNumberFormat="1" applyFont="1" applyFill="1" applyBorder="1" applyAlignment="1" applyProtection="1">
      <alignment horizontal="center" vertical="center"/>
      <protection hidden="1"/>
    </xf>
    <xf numFmtId="164" fontId="11" fillId="10" borderId="14" xfId="0" applyNumberFormat="1" applyFont="1" applyFill="1" applyBorder="1" applyAlignment="1" applyProtection="1">
      <alignment vertical="center"/>
      <protection hidden="1"/>
    </xf>
    <xf numFmtId="16" fontId="19" fillId="10" borderId="38" xfId="0" applyNumberFormat="1" applyFont="1" applyFill="1" applyBorder="1" applyAlignment="1" applyProtection="1">
      <alignment horizontal="center" vertical="center"/>
      <protection hidden="1"/>
    </xf>
    <xf numFmtId="164" fontId="11" fillId="10" borderId="38" xfId="0" applyNumberFormat="1" applyFont="1" applyFill="1" applyBorder="1" applyAlignment="1" applyProtection="1">
      <alignment vertical="center"/>
    </xf>
    <xf numFmtId="164" fontId="11" fillId="10" borderId="38" xfId="0" applyNumberFormat="1" applyFont="1" applyFill="1" applyBorder="1" applyAlignment="1" applyProtection="1">
      <alignment vertical="center"/>
      <protection hidden="1"/>
    </xf>
    <xf numFmtId="164" fontId="11" fillId="10" borderId="35" xfId="0" applyNumberFormat="1" applyFont="1" applyFill="1" applyBorder="1" applyAlignment="1" applyProtection="1">
      <alignment vertical="center"/>
      <protection hidden="1"/>
    </xf>
    <xf numFmtId="164" fontId="11" fillId="10" borderId="36" xfId="0" applyNumberFormat="1" applyFont="1" applyFill="1" applyBorder="1" applyAlignment="1" applyProtection="1">
      <alignment vertical="center"/>
      <protection hidden="1"/>
    </xf>
    <xf numFmtId="164" fontId="11" fillId="10" borderId="23" xfId="0" applyNumberFormat="1" applyFont="1" applyFill="1" applyBorder="1" applyAlignment="1" applyProtection="1">
      <alignment vertical="center"/>
      <protection hidden="1"/>
    </xf>
    <xf numFmtId="0" fontId="11" fillId="6" borderId="13" xfId="0" applyNumberFormat="1" applyFont="1" applyFill="1" applyBorder="1" applyAlignment="1" applyProtection="1">
      <alignment horizontal="left"/>
      <protection locked="0"/>
    </xf>
    <xf numFmtId="0" fontId="13" fillId="7" borderId="7" xfId="0" applyNumberFormat="1" applyFont="1" applyFill="1" applyBorder="1" applyAlignment="1" applyProtection="1">
      <alignment horizontal="right"/>
    </xf>
    <xf numFmtId="0" fontId="12" fillId="0" borderId="8" xfId="0" applyFont="1" applyFill="1" applyBorder="1"/>
    <xf numFmtId="14" fontId="12" fillId="0" borderId="8" xfId="0" applyNumberFormat="1" applyFont="1" applyFill="1" applyBorder="1"/>
    <xf numFmtId="0" fontId="12" fillId="0" borderId="8" xfId="0" applyFont="1" applyFill="1" applyBorder="1" applyAlignment="1">
      <alignment horizontal="center"/>
    </xf>
    <xf numFmtId="0" fontId="12" fillId="0" borderId="1" xfId="0" applyFont="1" applyFill="1" applyBorder="1"/>
    <xf numFmtId="14" fontId="12" fillId="0" borderId="8" xfId="0" applyNumberFormat="1" applyFont="1" applyFill="1" applyBorder="1" applyAlignment="1">
      <alignment horizontal="right"/>
    </xf>
    <xf numFmtId="164" fontId="12" fillId="0" borderId="0" xfId="0" applyNumberFormat="1" applyFont="1" applyFill="1" applyBorder="1"/>
    <xf numFmtId="0" fontId="12" fillId="0" borderId="28" xfId="0" applyFont="1" applyFill="1" applyBorder="1" applyAlignment="1">
      <alignment horizontal="left" vertical="top" wrapText="1"/>
    </xf>
    <xf numFmtId="0" fontId="12" fillId="0" borderId="0" xfId="0" applyFont="1" applyFill="1" applyBorder="1" applyAlignment="1">
      <alignment vertical="top" wrapText="1"/>
    </xf>
    <xf numFmtId="0" fontId="0" fillId="0" borderId="0" xfId="0" applyAlignment="1">
      <alignment vertical="top"/>
    </xf>
    <xf numFmtId="164" fontId="12" fillId="0" borderId="0" xfId="0" applyNumberFormat="1" applyFont="1"/>
    <xf numFmtId="0" fontId="23" fillId="0" borderId="0" xfId="0" applyFont="1"/>
    <xf numFmtId="0" fontId="23" fillId="6" borderId="28" xfId="0" applyFont="1" applyFill="1" applyBorder="1"/>
    <xf numFmtId="0" fontId="23" fillId="0" borderId="0" xfId="0" applyFont="1" applyFill="1"/>
    <xf numFmtId="0" fontId="23" fillId="0" borderId="0" xfId="0" applyFont="1" applyProtection="1">
      <protection locked="0"/>
    </xf>
    <xf numFmtId="0" fontId="23" fillId="0" borderId="0" xfId="0" applyFont="1" applyAlignment="1" applyProtection="1">
      <alignment horizontal="center"/>
      <protection locked="0"/>
    </xf>
    <xf numFmtId="0" fontId="23" fillId="0" borderId="0" xfId="0" applyFont="1" applyAlignment="1">
      <alignment horizontal="right"/>
    </xf>
    <xf numFmtId="164" fontId="23" fillId="0" borderId="0" xfId="0" applyNumberFormat="1" applyFont="1"/>
    <xf numFmtId="0" fontId="23" fillId="0" borderId="0" xfId="0" applyFont="1" applyAlignment="1">
      <alignment horizontal="center"/>
    </xf>
    <xf numFmtId="164" fontId="23" fillId="0" borderId="0" xfId="0" applyNumberFormat="1" applyFont="1" applyAlignment="1">
      <alignment horizontal="right"/>
    </xf>
    <xf numFmtId="164" fontId="23" fillId="0" borderId="0" xfId="0" applyNumberFormat="1" applyFont="1" applyAlignment="1" applyProtection="1">
      <alignment horizontal="right"/>
      <protection locked="0"/>
    </xf>
    <xf numFmtId="164" fontId="23" fillId="0" borderId="0" xfId="0" applyNumberFormat="1" applyFont="1" applyProtection="1">
      <protection locked="0"/>
    </xf>
    <xf numFmtId="0" fontId="23" fillId="6" borderId="60" xfId="0" applyFont="1" applyFill="1" applyBorder="1"/>
    <xf numFmtId="0" fontId="23" fillId="0" borderId="53" xfId="0" applyFont="1" applyBorder="1"/>
    <xf numFmtId="166" fontId="23" fillId="0" borderId="10" xfId="0" applyNumberFormat="1" applyFont="1" applyBorder="1" applyAlignment="1">
      <alignment horizontal="right"/>
    </xf>
    <xf numFmtId="0" fontId="23" fillId="0" borderId="10" xfId="0" applyFont="1" applyBorder="1" applyAlignment="1">
      <alignment horizontal="center"/>
    </xf>
    <xf numFmtId="0" fontId="23" fillId="0" borderId="61" xfId="0" applyFont="1" applyBorder="1" applyAlignment="1">
      <alignment horizontal="center"/>
    </xf>
    <xf numFmtId="0" fontId="23" fillId="0" borderId="40" xfId="0" applyFont="1" applyBorder="1"/>
    <xf numFmtId="166" fontId="23" fillId="0" borderId="1" xfId="0" applyNumberFormat="1" applyFont="1" applyBorder="1" applyAlignment="1">
      <alignment horizontal="right"/>
    </xf>
    <xf numFmtId="164" fontId="23" fillId="0" borderId="1" xfId="0" applyNumberFormat="1" applyFont="1" applyBorder="1" applyAlignment="1">
      <alignment horizontal="right"/>
    </xf>
    <xf numFmtId="0" fontId="23" fillId="0" borderId="32" xfId="0" applyFont="1" applyBorder="1" applyAlignment="1">
      <alignment horizontal="center"/>
    </xf>
    <xf numFmtId="164" fontId="23" fillId="0" borderId="10" xfId="0" applyNumberFormat="1" applyFont="1" applyBorder="1" applyAlignment="1">
      <alignment horizontal="right"/>
    </xf>
    <xf numFmtId="2" fontId="23" fillId="0" borderId="10" xfId="0" applyNumberFormat="1" applyFont="1" applyBorder="1" applyAlignment="1">
      <alignment horizontal="center"/>
    </xf>
    <xf numFmtId="164" fontId="23" fillId="0" borderId="1" xfId="0" applyNumberFormat="1" applyFont="1" applyBorder="1"/>
    <xf numFmtId="164" fontId="23" fillId="0" borderId="10" xfId="0" applyNumberFormat="1" applyFont="1" applyBorder="1"/>
    <xf numFmtId="166" fontId="23" fillId="0" borderId="10" xfId="0" applyNumberFormat="1" applyFont="1" applyBorder="1"/>
    <xf numFmtId="166" fontId="23" fillId="0" borderId="1" xfId="0" applyNumberFormat="1" applyFont="1" applyBorder="1"/>
    <xf numFmtId="0" fontId="23" fillId="0" borderId="40" xfId="0" applyFont="1" applyBorder="1" applyProtection="1">
      <protection locked="0"/>
    </xf>
    <xf numFmtId="164" fontId="23" fillId="0" borderId="1" xfId="0" applyNumberFormat="1" applyFont="1" applyBorder="1" applyProtection="1">
      <protection locked="0"/>
    </xf>
    <xf numFmtId="0" fontId="23" fillId="0" borderId="53" xfId="0" applyFont="1" applyBorder="1" applyProtection="1">
      <protection locked="0"/>
    </xf>
    <xf numFmtId="164" fontId="23" fillId="0" borderId="10" xfId="0" applyNumberFormat="1" applyFont="1" applyBorder="1" applyProtection="1">
      <protection locked="0"/>
    </xf>
    <xf numFmtId="0" fontId="23" fillId="0" borderId="32" xfId="0" applyFont="1" applyBorder="1" applyAlignment="1" applyProtection="1">
      <alignment horizontal="center"/>
      <protection locked="0"/>
    </xf>
    <xf numFmtId="49" fontId="13" fillId="6" borderId="16" xfId="0" applyNumberFormat="1" applyFont="1" applyFill="1" applyBorder="1" applyAlignment="1" applyProtection="1">
      <alignment horizontal="left"/>
      <protection locked="0"/>
    </xf>
    <xf numFmtId="4" fontId="11" fillId="9" borderId="50" xfId="0" applyNumberFormat="1" applyFont="1" applyFill="1" applyBorder="1" applyAlignment="1" applyProtection="1">
      <alignment horizontal="center" vertical="center"/>
      <protection hidden="1"/>
    </xf>
    <xf numFmtId="0" fontId="11" fillId="9" borderId="50" xfId="0" applyFont="1" applyFill="1" applyBorder="1" applyAlignment="1">
      <alignment horizontal="center" vertical="center"/>
    </xf>
    <xf numFmtId="0" fontId="19" fillId="11" borderId="20" xfId="0" applyFont="1" applyFill="1" applyBorder="1" applyProtection="1"/>
    <xf numFmtId="0" fontId="19" fillId="11" borderId="21" xfId="0" applyFont="1" applyFill="1" applyBorder="1" applyProtection="1"/>
    <xf numFmtId="0" fontId="11" fillId="11" borderId="21" xfId="0" applyFont="1" applyFill="1" applyBorder="1" applyProtection="1"/>
    <xf numFmtId="0" fontId="19" fillId="11" borderId="26" xfId="0" applyFont="1" applyFill="1" applyBorder="1" applyAlignment="1" applyProtection="1">
      <alignment horizontal="center"/>
    </xf>
    <xf numFmtId="0" fontId="11" fillId="6" borderId="62" xfId="0" applyFont="1" applyFill="1" applyBorder="1" applyProtection="1">
      <protection locked="0"/>
    </xf>
    <xf numFmtId="0" fontId="11" fillId="6" borderId="0" xfId="0" applyFont="1" applyFill="1" applyBorder="1" applyProtection="1"/>
    <xf numFmtId="0" fontId="19" fillId="11" borderId="42" xfId="0" applyFont="1" applyFill="1" applyBorder="1" applyProtection="1"/>
    <xf numFmtId="0" fontId="11" fillId="11" borderId="36" xfId="0" applyFont="1" applyFill="1" applyBorder="1" applyProtection="1"/>
    <xf numFmtId="0" fontId="19" fillId="9" borderId="7" xfId="0" applyFont="1" applyFill="1" applyBorder="1" applyAlignment="1" applyProtection="1">
      <alignment vertical="top"/>
    </xf>
    <xf numFmtId="0" fontId="19" fillId="9" borderId="22" xfId="0" applyFont="1" applyFill="1" applyBorder="1" applyAlignment="1" applyProtection="1">
      <alignment horizontal="center" vertical="top"/>
    </xf>
    <xf numFmtId="0" fontId="2" fillId="6" borderId="28" xfId="0" applyFont="1" applyFill="1" applyBorder="1"/>
    <xf numFmtId="0" fontId="0" fillId="6" borderId="28" xfId="0" applyFill="1" applyBorder="1"/>
    <xf numFmtId="0" fontId="0" fillId="6" borderId="60" xfId="0" applyFill="1" applyBorder="1"/>
    <xf numFmtId="0" fontId="12" fillId="0" borderId="28" xfId="0" applyFont="1" applyBorder="1" applyAlignment="1">
      <alignment horizontal="left" vertical="top" wrapText="1"/>
    </xf>
    <xf numFmtId="164" fontId="13" fillId="10" borderId="20" xfId="0" applyNumberFormat="1" applyFont="1" applyFill="1" applyBorder="1"/>
    <xf numFmtId="168" fontId="13" fillId="10" borderId="26" xfId="0" applyNumberFormat="1" applyFont="1" applyFill="1" applyBorder="1"/>
    <xf numFmtId="7" fontId="11" fillId="0" borderId="18" xfId="0" applyNumberFormat="1" applyFont="1" applyBorder="1" applyAlignment="1" applyProtection="1">
      <alignment horizontal="center"/>
    </xf>
    <xf numFmtId="7" fontId="11" fillId="0" borderId="63" xfId="0" applyNumberFormat="1" applyFont="1" applyBorder="1" applyAlignment="1" applyProtection="1">
      <alignment horizontal="center"/>
    </xf>
    <xf numFmtId="0" fontId="11" fillId="6" borderId="17" xfId="0" applyFont="1" applyFill="1" applyBorder="1" applyProtection="1">
      <protection locked="0"/>
    </xf>
    <xf numFmtId="0" fontId="11" fillId="6" borderId="64" xfId="0" applyFont="1" applyFill="1" applyBorder="1" applyProtection="1">
      <protection locked="0"/>
    </xf>
    <xf numFmtId="0" fontId="11" fillId="6" borderId="63" xfId="0" applyFont="1" applyFill="1" applyBorder="1" applyProtection="1"/>
    <xf numFmtId="0" fontId="11" fillId="6" borderId="58" xfId="0" applyFont="1" applyFill="1" applyBorder="1" applyProtection="1">
      <protection locked="0"/>
    </xf>
    <xf numFmtId="8" fontId="11" fillId="6" borderId="56" xfId="1" applyFont="1" applyFill="1" applyBorder="1" applyAlignment="1" applyProtection="1">
      <alignment horizontal="right"/>
      <protection locked="0"/>
    </xf>
    <xf numFmtId="8" fontId="11" fillId="0" borderId="55" xfId="0" applyNumberFormat="1" applyFont="1" applyBorder="1" applyAlignment="1" applyProtection="1">
      <alignment horizontal="right"/>
    </xf>
    <xf numFmtId="7" fontId="11" fillId="0" borderId="50" xfId="0" applyNumberFormat="1" applyFont="1" applyBorder="1" applyAlignment="1" applyProtection="1">
      <alignment horizontal="center"/>
    </xf>
    <xf numFmtId="0" fontId="11" fillId="6" borderId="18" xfId="0" applyFont="1" applyFill="1" applyBorder="1" applyAlignment="1" applyProtection="1">
      <alignment horizontal="center"/>
      <protection locked="0"/>
    </xf>
    <xf numFmtId="8" fontId="11" fillId="0" borderId="56" xfId="0" applyNumberFormat="1" applyFont="1" applyBorder="1" applyAlignment="1" applyProtection="1">
      <alignment horizontal="right"/>
    </xf>
    <xf numFmtId="7" fontId="11" fillId="0" borderId="28" xfId="0" applyNumberFormat="1" applyFont="1" applyBorder="1" applyAlignment="1" applyProtection="1">
      <alignment horizontal="center"/>
    </xf>
    <xf numFmtId="7" fontId="11" fillId="0" borderId="8" xfId="0" applyNumberFormat="1" applyFont="1" applyBorder="1" applyAlignment="1" applyProtection="1">
      <alignment horizontal="center"/>
    </xf>
    <xf numFmtId="164" fontId="12" fillId="6" borderId="4" xfId="0" applyNumberFormat="1" applyFont="1" applyFill="1" applyBorder="1"/>
    <xf numFmtId="3" fontId="12" fillId="6" borderId="2" xfId="0" applyNumberFormat="1" applyFont="1" applyFill="1" applyBorder="1" applyProtection="1">
      <protection locked="0"/>
    </xf>
    <xf numFmtId="164" fontId="12" fillId="6" borderId="2" xfId="0" applyNumberFormat="1" applyFont="1" applyFill="1" applyBorder="1" applyProtection="1"/>
    <xf numFmtId="3" fontId="12" fillId="6" borderId="10" xfId="0" applyNumberFormat="1" applyFont="1" applyFill="1" applyBorder="1" applyProtection="1">
      <protection locked="0"/>
    </xf>
    <xf numFmtId="0" fontId="11" fillId="0" borderId="8" xfId="0" applyFont="1" applyFill="1" applyBorder="1" applyProtection="1"/>
    <xf numFmtId="0" fontId="11" fillId="0" borderId="2" xfId="0" applyFont="1" applyFill="1" applyBorder="1" applyProtection="1"/>
    <xf numFmtId="0" fontId="11" fillId="0" borderId="18" xfId="0" applyFont="1" applyFill="1" applyBorder="1" applyProtection="1"/>
    <xf numFmtId="0" fontId="12" fillId="0" borderId="37" xfId="0" applyFont="1" applyFill="1" applyBorder="1" applyAlignment="1">
      <alignment vertical="top" wrapText="1"/>
    </xf>
    <xf numFmtId="0" fontId="12" fillId="0" borderId="39" xfId="0" applyFont="1" applyFill="1" applyBorder="1" applyAlignment="1">
      <alignment vertical="top" wrapText="1"/>
    </xf>
    <xf numFmtId="0" fontId="12" fillId="0" borderId="37" xfId="0" applyFont="1" applyBorder="1" applyAlignment="1">
      <alignment vertical="top"/>
    </xf>
    <xf numFmtId="0" fontId="12" fillId="0" borderId="39" xfId="0" applyFont="1" applyBorder="1" applyAlignment="1">
      <alignment vertical="top"/>
    </xf>
    <xf numFmtId="0" fontId="16" fillId="9" borderId="28" xfId="0" applyFont="1" applyFill="1" applyBorder="1" applyAlignment="1">
      <alignment horizontal="center" vertical="top" wrapText="1"/>
    </xf>
    <xf numFmtId="0" fontId="12" fillId="0" borderId="28" xfId="0" applyFont="1" applyBorder="1" applyAlignment="1">
      <alignment horizontal="left" vertical="top" wrapText="1"/>
    </xf>
    <xf numFmtId="0" fontId="21" fillId="6" borderId="28" xfId="0" applyFont="1" applyFill="1" applyBorder="1" applyAlignment="1">
      <alignment horizontal="left" vertical="top" wrapText="1"/>
    </xf>
    <xf numFmtId="0" fontId="12" fillId="0" borderId="37" xfId="0" applyFont="1" applyBorder="1" applyAlignment="1">
      <alignment horizontal="left" vertical="top" wrapText="1"/>
    </xf>
    <xf numFmtId="0" fontId="12" fillId="0" borderId="39" xfId="0" applyFont="1" applyBorder="1" applyAlignment="1">
      <alignment horizontal="left" vertical="top" wrapText="1"/>
    </xf>
    <xf numFmtId="0" fontId="13" fillId="0" borderId="53" xfId="0" applyFont="1" applyBorder="1" applyAlignment="1">
      <alignment horizontal="center" vertical="top" wrapText="1"/>
    </xf>
    <xf numFmtId="0" fontId="13" fillId="0" borderId="61" xfId="0" applyFont="1" applyBorder="1" applyAlignment="1">
      <alignment horizontal="center" vertical="top" wrapText="1"/>
    </xf>
    <xf numFmtId="0" fontId="17" fillId="0" borderId="37" xfId="0" applyFont="1" applyBorder="1" applyAlignment="1">
      <alignment horizontal="left" vertical="top" wrapText="1"/>
    </xf>
    <xf numFmtId="0" fontId="17" fillId="0" borderId="39" xfId="0" applyFont="1" applyBorder="1" applyAlignment="1">
      <alignment horizontal="left" vertical="top" wrapText="1"/>
    </xf>
    <xf numFmtId="0" fontId="13" fillId="6" borderId="41" xfId="0" applyFont="1" applyFill="1" applyBorder="1" applyAlignment="1">
      <alignment horizontal="left" vertical="top" wrapText="1"/>
    </xf>
    <xf numFmtId="0" fontId="14" fillId="0" borderId="40" xfId="0" applyFont="1" applyBorder="1" applyAlignment="1">
      <alignment horizontal="center" vertical="top" wrapText="1"/>
    </xf>
    <xf numFmtId="0" fontId="14" fillId="0" borderId="32" xfId="0" applyFont="1" applyBorder="1" applyAlignment="1">
      <alignment horizontal="center" vertical="top" wrapText="1"/>
    </xf>
    <xf numFmtId="0" fontId="14" fillId="0" borderId="62" xfId="0" applyFont="1" applyBorder="1" applyAlignment="1">
      <alignment horizontal="center" vertical="top" wrapText="1"/>
    </xf>
    <xf numFmtId="0" fontId="14" fillId="0" borderId="30" xfId="0" applyFont="1" applyBorder="1" applyAlignment="1">
      <alignment horizontal="center" vertical="top" wrapText="1"/>
    </xf>
    <xf numFmtId="0" fontId="13" fillId="0" borderId="62" xfId="0" applyFont="1" applyBorder="1" applyAlignment="1">
      <alignment horizontal="center" vertical="top" wrapText="1"/>
    </xf>
    <xf numFmtId="0" fontId="13" fillId="0" borderId="30" xfId="0" applyFont="1" applyBorder="1" applyAlignment="1">
      <alignment horizontal="center" vertical="top" wrapText="1"/>
    </xf>
    <xf numFmtId="0" fontId="18" fillId="0" borderId="27" xfId="0" applyFont="1" applyBorder="1" applyAlignment="1">
      <alignment horizontal="center"/>
    </xf>
    <xf numFmtId="0" fontId="18" fillId="0" borderId="0" xfId="0" applyFont="1" applyBorder="1" applyAlignment="1">
      <alignment horizontal="center"/>
    </xf>
    <xf numFmtId="0" fontId="18" fillId="0" borderId="11" xfId="0" applyFont="1" applyBorder="1" applyAlignment="1">
      <alignment horizontal="center"/>
    </xf>
    <xf numFmtId="164" fontId="13" fillId="6" borderId="16" xfId="0" applyNumberFormat="1" applyFont="1" applyFill="1" applyBorder="1" applyAlignment="1" applyProtection="1">
      <alignment horizontal="center"/>
      <protection locked="0"/>
    </xf>
    <xf numFmtId="164" fontId="13" fillId="6" borderId="23" xfId="0" applyNumberFormat="1" applyFont="1" applyFill="1" applyBorder="1" applyAlignment="1" applyProtection="1">
      <alignment horizontal="center"/>
      <protection locked="0"/>
    </xf>
    <xf numFmtId="164" fontId="11" fillId="0" borderId="37" xfId="0" applyNumberFormat="1" applyFont="1" applyBorder="1" applyAlignment="1" applyProtection="1">
      <alignment horizontal="right" vertical="center"/>
      <protection hidden="1"/>
    </xf>
    <xf numFmtId="164" fontId="11" fillId="0" borderId="39" xfId="0" applyNumberFormat="1" applyFont="1" applyBorder="1" applyAlignment="1" applyProtection="1">
      <alignment horizontal="right" vertical="center"/>
      <protection hidden="1"/>
    </xf>
    <xf numFmtId="164" fontId="19" fillId="2" borderId="3" xfId="0" applyNumberFormat="1" applyFont="1" applyFill="1" applyBorder="1" applyAlignment="1" applyProtection="1">
      <alignment horizontal="center" vertical="center"/>
      <protection locked="0"/>
    </xf>
    <xf numFmtId="164" fontId="19" fillId="2" borderId="4" xfId="0" applyNumberFormat="1" applyFont="1" applyFill="1" applyBorder="1" applyAlignment="1" applyProtection="1">
      <alignment horizontal="center" vertical="center"/>
      <protection locked="0"/>
    </xf>
    <xf numFmtId="0" fontId="11" fillId="0" borderId="5" xfId="0" applyFont="1" applyFill="1" applyBorder="1" applyAlignment="1">
      <alignment horizontal="center" vertical="center"/>
    </xf>
    <xf numFmtId="0" fontId="11" fillId="0" borderId="39" xfId="0" applyFont="1" applyFill="1" applyBorder="1" applyAlignment="1">
      <alignment horizontal="center" vertical="center"/>
    </xf>
    <xf numFmtId="49" fontId="19" fillId="2" borderId="59" xfId="0" applyNumberFormat="1" applyFont="1" applyFill="1" applyBorder="1" applyAlignment="1" applyProtection="1">
      <alignment horizontal="center" vertical="center"/>
      <protection locked="0"/>
    </xf>
    <xf numFmtId="49" fontId="19" fillId="2" borderId="52" xfId="0" applyNumberFormat="1" applyFont="1" applyFill="1" applyBorder="1" applyAlignment="1" applyProtection="1">
      <alignment horizontal="center" vertical="center"/>
      <protection locked="0"/>
    </xf>
    <xf numFmtId="164" fontId="11" fillId="2" borderId="37" xfId="0" applyNumberFormat="1" applyFont="1" applyFill="1" applyBorder="1" applyAlignment="1" applyProtection="1">
      <alignment vertical="center"/>
      <protection locked="0"/>
    </xf>
    <xf numFmtId="164" fontId="11" fillId="2" borderId="39" xfId="0" applyNumberFormat="1" applyFont="1" applyFill="1" applyBorder="1" applyAlignment="1" applyProtection="1">
      <alignment vertical="center"/>
      <protection locked="0"/>
    </xf>
    <xf numFmtId="0" fontId="15" fillId="6" borderId="16" xfId="0" applyFont="1" applyFill="1" applyBorder="1" applyAlignment="1" applyProtection="1">
      <alignment horizontal="center"/>
      <protection locked="0"/>
    </xf>
    <xf numFmtId="0" fontId="15" fillId="6" borderId="23" xfId="0" applyFont="1" applyFill="1" applyBorder="1" applyAlignment="1" applyProtection="1">
      <alignment horizontal="center"/>
      <protection locked="0"/>
    </xf>
    <xf numFmtId="0" fontId="13" fillId="0" borderId="16" xfId="0" applyFont="1" applyBorder="1" applyAlignment="1" applyProtection="1">
      <alignment horizontal="right"/>
    </xf>
  </cellXfs>
  <cellStyles count="3">
    <cellStyle name="Comma 2" xfId="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CC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31.xml"/><Relationship Id="rId2" Type="http://schemas.openxmlformats.org/officeDocument/2006/relationships/vmlDrawing" Target="../drawings/vmlDrawing31.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CFFCC"/>
    <pageSetUpPr fitToPage="1"/>
  </sheetPr>
  <dimension ref="A1:B72"/>
  <sheetViews>
    <sheetView showGridLines="0" tabSelected="1" zoomScaleNormal="100" workbookViewId="0">
      <selection activeCell="A8" sqref="A8:B8"/>
    </sheetView>
  </sheetViews>
  <sheetFormatPr defaultRowHeight="12.75" x14ac:dyDescent="0.2"/>
  <cols>
    <col min="1" max="1" width="80.7109375" style="17" customWidth="1"/>
    <col min="2" max="2" width="80.7109375" customWidth="1"/>
  </cols>
  <sheetData>
    <row r="1" spans="1:2" x14ac:dyDescent="0.2">
      <c r="A1" s="490" t="s">
        <v>239</v>
      </c>
      <c r="B1" s="491"/>
    </row>
    <row r="2" spans="1:2" x14ac:dyDescent="0.2">
      <c r="A2" s="499" t="s">
        <v>149</v>
      </c>
      <c r="B2" s="500"/>
    </row>
    <row r="3" spans="1:2" x14ac:dyDescent="0.2">
      <c r="A3" s="497" t="s">
        <v>284</v>
      </c>
      <c r="B3" s="498"/>
    </row>
    <row r="4" spans="1:2" x14ac:dyDescent="0.2">
      <c r="A4" s="495" t="s">
        <v>384</v>
      </c>
      <c r="B4" s="496"/>
    </row>
    <row r="5" spans="1:2" ht="51" customHeight="1" x14ac:dyDescent="0.2">
      <c r="A5" s="494" t="s">
        <v>283</v>
      </c>
      <c r="B5" s="494"/>
    </row>
    <row r="6" spans="1:2" ht="54.95" customHeight="1" x14ac:dyDescent="0.2">
      <c r="A6" s="486" t="s">
        <v>372</v>
      </c>
      <c r="B6" s="486"/>
    </row>
    <row r="7" spans="1:2" x14ac:dyDescent="0.2">
      <c r="A7" s="485"/>
      <c r="B7" s="485"/>
    </row>
    <row r="8" spans="1:2" ht="39" customHeight="1" x14ac:dyDescent="0.2">
      <c r="A8" s="486" t="s">
        <v>373</v>
      </c>
      <c r="B8" s="486"/>
    </row>
    <row r="9" spans="1:2" x14ac:dyDescent="0.2">
      <c r="A9" s="485"/>
      <c r="B9" s="485"/>
    </row>
    <row r="10" spans="1:2" ht="30" customHeight="1" x14ac:dyDescent="0.2">
      <c r="A10" s="486" t="s">
        <v>374</v>
      </c>
      <c r="B10" s="486"/>
    </row>
    <row r="11" spans="1:2" x14ac:dyDescent="0.2">
      <c r="A11" s="485"/>
      <c r="B11" s="485"/>
    </row>
    <row r="12" spans="1:2" s="409" customFormat="1" ht="30" customHeight="1" x14ac:dyDescent="0.2">
      <c r="A12" s="487" t="s">
        <v>371</v>
      </c>
      <c r="B12" s="487"/>
    </row>
    <row r="13" spans="1:2" ht="132" customHeight="1" x14ac:dyDescent="0.2">
      <c r="A13" s="407" t="s">
        <v>380</v>
      </c>
      <c r="B13" s="458" t="s">
        <v>376</v>
      </c>
    </row>
    <row r="14" spans="1:2" ht="127.5" x14ac:dyDescent="0.2">
      <c r="A14" s="481" t="s">
        <v>377</v>
      </c>
      <c r="B14" s="482"/>
    </row>
    <row r="15" spans="1:2" x14ac:dyDescent="0.2">
      <c r="A15" s="483" t="s">
        <v>382</v>
      </c>
      <c r="B15" s="484"/>
    </row>
    <row r="16" spans="1:2" x14ac:dyDescent="0.2">
      <c r="A16" s="485"/>
      <c r="B16" s="485"/>
    </row>
    <row r="17" spans="1:2" ht="60" customHeight="1" x14ac:dyDescent="0.2">
      <c r="A17" s="487" t="s">
        <v>383</v>
      </c>
      <c r="B17" s="487"/>
    </row>
    <row r="18" spans="1:2" x14ac:dyDescent="0.2">
      <c r="A18" s="485"/>
      <c r="B18" s="485"/>
    </row>
    <row r="19" spans="1:2" s="64" customFormat="1" ht="18" x14ac:dyDescent="0.2">
      <c r="A19" s="492" t="s">
        <v>375</v>
      </c>
      <c r="B19" s="493"/>
    </row>
    <row r="20" spans="1:2" s="17" customFormat="1" ht="279.95" customHeight="1" x14ac:dyDescent="0.2">
      <c r="A20" s="488" t="s">
        <v>379</v>
      </c>
      <c r="B20" s="489"/>
    </row>
    <row r="21" spans="1:2" ht="25.5" x14ac:dyDescent="0.2">
      <c r="A21" s="408" t="s">
        <v>378</v>
      </c>
    </row>
    <row r="22" spans="1:2" ht="63" customHeight="1" x14ac:dyDescent="0.2">
      <c r="A22" s="29"/>
    </row>
    <row r="23" spans="1:2" ht="18" customHeight="1" x14ac:dyDescent="0.2">
      <c r="A23" s="35"/>
    </row>
    <row r="24" spans="1:2" ht="18" customHeight="1" x14ac:dyDescent="0.2">
      <c r="A24" s="15"/>
    </row>
    <row r="25" spans="1:2" ht="18" customHeight="1" x14ac:dyDescent="0.2">
      <c r="A25" s="34"/>
    </row>
    <row r="26" spans="1:2" ht="18" customHeight="1" x14ac:dyDescent="0.2">
      <c r="A26" s="15"/>
    </row>
    <row r="27" spans="1:2" ht="18" customHeight="1" x14ac:dyDescent="0.2">
      <c r="A27" s="15"/>
    </row>
    <row r="28" spans="1:2" ht="18" customHeight="1" x14ac:dyDescent="0.2">
      <c r="A28" s="15"/>
    </row>
    <row r="29" spans="1:2" ht="18" customHeight="1" x14ac:dyDescent="0.2">
      <c r="A29" s="16"/>
    </row>
    <row r="30" spans="1:2" ht="18" customHeight="1" x14ac:dyDescent="0.2">
      <c r="A30" s="15"/>
    </row>
    <row r="31" spans="1:2" x14ac:dyDescent="0.2">
      <c r="A31" s="33"/>
    </row>
    <row r="32" spans="1:2" x14ac:dyDescent="0.2">
      <c r="A32" s="15"/>
    </row>
    <row r="33" spans="1:1" x14ac:dyDescent="0.2">
      <c r="A33" s="16"/>
    </row>
    <row r="34" spans="1:1" x14ac:dyDescent="0.2">
      <c r="A34" s="15"/>
    </row>
    <row r="35" spans="1:1" x14ac:dyDescent="0.2">
      <c r="A35" s="16"/>
    </row>
    <row r="36" spans="1:1" x14ac:dyDescent="0.2">
      <c r="A36" s="15"/>
    </row>
    <row r="37" spans="1:1" x14ac:dyDescent="0.2">
      <c r="A37" s="16"/>
    </row>
    <row r="38" spans="1:1" x14ac:dyDescent="0.2">
      <c r="A38" s="15"/>
    </row>
    <row r="39" spans="1:1" x14ac:dyDescent="0.2">
      <c r="A39" s="15"/>
    </row>
    <row r="40" spans="1:1" ht="78" customHeight="1" x14ac:dyDescent="0.2">
      <c r="A40" s="15"/>
    </row>
    <row r="41" spans="1:1" x14ac:dyDescent="0.2">
      <c r="A41" s="29"/>
    </row>
    <row r="42" spans="1:1" x14ac:dyDescent="0.2">
      <c r="A42" s="15"/>
    </row>
    <row r="43" spans="1:1" x14ac:dyDescent="0.2">
      <c r="A43" s="28"/>
    </row>
    <row r="71" ht="11.25" customHeight="1" x14ac:dyDescent="0.2"/>
    <row r="72" ht="63" customHeight="1" x14ac:dyDescent="0.2"/>
  </sheetData>
  <mergeCells count="17">
    <mergeCell ref="A18:B18"/>
    <mergeCell ref="A20:B20"/>
    <mergeCell ref="A1:B1"/>
    <mergeCell ref="A19:B19"/>
    <mergeCell ref="A6:B6"/>
    <mergeCell ref="A7:B7"/>
    <mergeCell ref="A5:B5"/>
    <mergeCell ref="A4:B4"/>
    <mergeCell ref="A3:B3"/>
    <mergeCell ref="A2:B2"/>
    <mergeCell ref="A12:B12"/>
    <mergeCell ref="A11:B11"/>
    <mergeCell ref="A9:B9"/>
    <mergeCell ref="A10:B10"/>
    <mergeCell ref="A8:B8"/>
    <mergeCell ref="A16:B16"/>
    <mergeCell ref="A17:B17"/>
  </mergeCells>
  <phoneticPr fontId="0" type="noConversion"/>
  <pageMargins left="0.7" right="0.7" top="0.75" bottom="0.75" header="0.3" footer="0.3"/>
  <pageSetup scale="57"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'day5'!B4+1</f>
        <v>44536</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461" t="s">
        <v>30</v>
      </c>
      <c r="D72" s="470">
        <v>0</v>
      </c>
      <c r="E72" s="461">
        <f>INDEX(rate!$A$49:$D$55,MATCH(A72,rate!$A$49:$A$55,0),2)</f>
        <v>18364</v>
      </c>
      <c r="F72" s="471">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1:7" x14ac:dyDescent="0.2">
      <c r="A193"/>
      <c r="C193" s="3"/>
    </row>
    <row r="194" spans="1:7" x14ac:dyDescent="0.2">
      <c r="A194"/>
      <c r="C194" s="3"/>
    </row>
    <row r="195" spans="1:7" x14ac:dyDescent="0.2">
      <c r="A195"/>
      <c r="C195" s="3"/>
    </row>
    <row r="196" spans="1:7" x14ac:dyDescent="0.2">
      <c r="A196"/>
    </row>
    <row r="197" spans="1:7" x14ac:dyDescent="0.2">
      <c r="A197"/>
    </row>
    <row r="198" spans="1:7" x14ac:dyDescent="0.2">
      <c r="A198"/>
    </row>
    <row r="199" spans="1:7" x14ac:dyDescent="0.2">
      <c r="A199"/>
    </row>
    <row r="200" spans="1:7" x14ac:dyDescent="0.2">
      <c r="A200"/>
      <c r="G200" s="4"/>
    </row>
    <row r="201" spans="1:7" x14ac:dyDescent="0.2">
      <c r="A201"/>
    </row>
    <row r="202" spans="1:7" x14ac:dyDescent="0.2">
      <c r="A202"/>
    </row>
    <row r="203" spans="1:7" x14ac:dyDescent="0.2">
      <c r="A203"/>
    </row>
    <row r="204" spans="1:7" x14ac:dyDescent="0.2">
      <c r="A204"/>
    </row>
    <row r="205" spans="1:7" x14ac:dyDescent="0.2">
      <c r="A205"/>
    </row>
    <row r="206" spans="1:7" x14ac:dyDescent="0.2">
      <c r="A206"/>
    </row>
    <row r="207" spans="1:7" x14ac:dyDescent="0.2">
      <c r="A207"/>
    </row>
    <row r="208" spans="1:7"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1" x14ac:dyDescent="0.2">
      <c r="A257"/>
    </row>
    <row r="258" spans="1:1" x14ac:dyDescent="0.2">
      <c r="A258"/>
    </row>
    <row r="259" spans="1:1" x14ac:dyDescent="0.2">
      <c r="A259"/>
    </row>
    <row r="260" spans="1:1" x14ac:dyDescent="0.2">
      <c r="A260"/>
    </row>
    <row r="261" spans="1:1" x14ac:dyDescent="0.2">
      <c r="A261"/>
    </row>
    <row r="262" spans="1:1" x14ac:dyDescent="0.2">
      <c r="A262"/>
    </row>
    <row r="263" spans="1:1" x14ac:dyDescent="0.2">
      <c r="A263"/>
    </row>
    <row r="264" spans="1:1" x14ac:dyDescent="0.2">
      <c r="A264"/>
    </row>
    <row r="265" spans="1:1" x14ac:dyDescent="0.2">
      <c r="A265"/>
    </row>
    <row r="266" spans="1:1" x14ac:dyDescent="0.2">
      <c r="A266"/>
    </row>
    <row r="267" spans="1:1" x14ac:dyDescent="0.2">
      <c r="A267"/>
    </row>
    <row r="268" spans="1:1" x14ac:dyDescent="0.2">
      <c r="A268"/>
    </row>
    <row r="269" spans="1:1" x14ac:dyDescent="0.2">
      <c r="A269"/>
    </row>
    <row r="270" spans="1:1" x14ac:dyDescent="0.2">
      <c r="A270"/>
    </row>
    <row r="271" spans="1:1" x14ac:dyDescent="0.2">
      <c r="A271"/>
    </row>
    <row r="272" spans="1:1" x14ac:dyDescent="0.2">
      <c r="A272"/>
    </row>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'day6'!B4+1</f>
        <v>44537</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236" t="s">
        <v>30</v>
      </c>
      <c r="D72" s="237">
        <v>0</v>
      </c>
      <c r="E72" s="236">
        <f>INDEX(rate!$A$49:$D$55,MATCH(A72,rate!$A$49:$A$55,0),2)</f>
        <v>18364</v>
      </c>
      <c r="F72" s="254">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1:7" x14ac:dyDescent="0.2">
      <c r="A193"/>
      <c r="C193" s="3"/>
    </row>
    <row r="194" spans="1:7" x14ac:dyDescent="0.2">
      <c r="A194"/>
      <c r="C194" s="3"/>
    </row>
    <row r="195" spans="1:7" x14ac:dyDescent="0.2">
      <c r="A195"/>
      <c r="C195" s="3"/>
    </row>
    <row r="196" spans="1:7" x14ac:dyDescent="0.2">
      <c r="A196"/>
    </row>
    <row r="197" spans="1:7" x14ac:dyDescent="0.2">
      <c r="A197"/>
    </row>
    <row r="198" spans="1:7" x14ac:dyDescent="0.2">
      <c r="A198"/>
    </row>
    <row r="199" spans="1:7" x14ac:dyDescent="0.2">
      <c r="A199"/>
    </row>
    <row r="200" spans="1:7" x14ac:dyDescent="0.2">
      <c r="A200"/>
      <c r="G200" s="4"/>
    </row>
    <row r="201" spans="1:7" x14ac:dyDescent="0.2">
      <c r="A201"/>
    </row>
    <row r="202" spans="1:7" x14ac:dyDescent="0.2">
      <c r="A202"/>
    </row>
    <row r="203" spans="1:7" x14ac:dyDescent="0.2">
      <c r="A203"/>
    </row>
    <row r="204" spans="1:7" x14ac:dyDescent="0.2">
      <c r="A204"/>
    </row>
    <row r="205" spans="1:7" x14ac:dyDescent="0.2">
      <c r="A205"/>
    </row>
    <row r="206" spans="1:7" x14ac:dyDescent="0.2">
      <c r="A206"/>
    </row>
    <row r="207" spans="1:7" x14ac:dyDescent="0.2">
      <c r="A207"/>
    </row>
    <row r="208" spans="1:7"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1" x14ac:dyDescent="0.2">
      <c r="A257"/>
    </row>
    <row r="258" spans="1:1" x14ac:dyDescent="0.2">
      <c r="A258"/>
    </row>
    <row r="259" spans="1:1" x14ac:dyDescent="0.2">
      <c r="A259"/>
    </row>
    <row r="260" spans="1:1" x14ac:dyDescent="0.2">
      <c r="A260"/>
    </row>
    <row r="261" spans="1:1" x14ac:dyDescent="0.2">
      <c r="A261"/>
    </row>
    <row r="262" spans="1:1" x14ac:dyDescent="0.2">
      <c r="A262"/>
    </row>
    <row r="263" spans="1:1" x14ac:dyDescent="0.2">
      <c r="A263"/>
    </row>
    <row r="264" spans="1:1" x14ac:dyDescent="0.2">
      <c r="A264"/>
    </row>
    <row r="265" spans="1:1" x14ac:dyDescent="0.2">
      <c r="A265"/>
    </row>
    <row r="266" spans="1:1" x14ac:dyDescent="0.2">
      <c r="A266"/>
    </row>
    <row r="267" spans="1:1" x14ac:dyDescent="0.2">
      <c r="A267"/>
    </row>
    <row r="268" spans="1:1" x14ac:dyDescent="0.2">
      <c r="A268"/>
    </row>
    <row r="269" spans="1:1" x14ac:dyDescent="0.2">
      <c r="A269"/>
    </row>
    <row r="270" spans="1:1" x14ac:dyDescent="0.2">
      <c r="A270"/>
    </row>
    <row r="271" spans="1:1" x14ac:dyDescent="0.2">
      <c r="A271"/>
    </row>
    <row r="272" spans="1:1" x14ac:dyDescent="0.2">
      <c r="A272"/>
    </row>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rate!$F$4:$F$58</xm:f>
          </x14:formula1>
          <xm:sqref>E7:E42</xm:sqref>
        </x14:dataValidation>
        <x14:dataValidation type="list" allowBlank="1" showInputMessage="1" showErrorMessage="1" prompt="click on arrow for a drop down list">
          <x14:formula1>
            <xm:f>rate!$A$4:$A$23</xm:f>
          </x14:formula1>
          <xm:sqref>A48:A52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'day7'!B4+1</f>
        <v>44538</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461" t="s">
        <v>30</v>
      </c>
      <c r="D72" s="470">
        <v>0</v>
      </c>
      <c r="E72" s="461">
        <f>INDEX(rate!$A$49:$D$55,MATCH(A72,rate!$A$49:$A$55,0),2)</f>
        <v>18364</v>
      </c>
      <c r="F72" s="471">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1:7" x14ac:dyDescent="0.2">
      <c r="A193"/>
      <c r="C193" s="3"/>
    </row>
    <row r="194" spans="1:7" x14ac:dyDescent="0.2">
      <c r="A194"/>
      <c r="C194" s="3"/>
    </row>
    <row r="195" spans="1:7" x14ac:dyDescent="0.2">
      <c r="A195"/>
      <c r="C195" s="3"/>
    </row>
    <row r="196" spans="1:7" x14ac:dyDescent="0.2">
      <c r="A196"/>
    </row>
    <row r="197" spans="1:7" x14ac:dyDescent="0.2">
      <c r="A197"/>
    </row>
    <row r="198" spans="1:7" x14ac:dyDescent="0.2">
      <c r="A198"/>
    </row>
    <row r="199" spans="1:7" x14ac:dyDescent="0.2">
      <c r="A199"/>
    </row>
    <row r="200" spans="1:7" x14ac:dyDescent="0.2">
      <c r="A200"/>
      <c r="G200" s="4"/>
    </row>
    <row r="201" spans="1:7" x14ac:dyDescent="0.2">
      <c r="A201"/>
    </row>
    <row r="202" spans="1:7" x14ac:dyDescent="0.2">
      <c r="A202"/>
    </row>
    <row r="203" spans="1:7" x14ac:dyDescent="0.2">
      <c r="A203"/>
    </row>
    <row r="204" spans="1:7" x14ac:dyDescent="0.2">
      <c r="A204"/>
    </row>
    <row r="205" spans="1:7" x14ac:dyDescent="0.2">
      <c r="A205"/>
    </row>
    <row r="206" spans="1:7" x14ac:dyDescent="0.2">
      <c r="A206"/>
    </row>
    <row r="207" spans="1:7" x14ac:dyDescent="0.2">
      <c r="A207"/>
    </row>
    <row r="208" spans="1:7"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1" x14ac:dyDescent="0.2">
      <c r="A257"/>
    </row>
    <row r="258" spans="1:1" x14ac:dyDescent="0.2">
      <c r="A258"/>
    </row>
    <row r="259" spans="1:1" x14ac:dyDescent="0.2">
      <c r="A259"/>
    </row>
    <row r="260" spans="1:1" x14ac:dyDescent="0.2">
      <c r="A260"/>
    </row>
    <row r="261" spans="1:1" x14ac:dyDescent="0.2">
      <c r="A261"/>
    </row>
    <row r="262" spans="1:1" x14ac:dyDescent="0.2">
      <c r="A262"/>
    </row>
    <row r="263" spans="1:1" x14ac:dyDescent="0.2">
      <c r="A263"/>
    </row>
    <row r="264" spans="1:1" x14ac:dyDescent="0.2">
      <c r="A264"/>
    </row>
    <row r="265" spans="1:1" x14ac:dyDescent="0.2">
      <c r="A265"/>
    </row>
    <row r="266" spans="1:1" x14ac:dyDescent="0.2">
      <c r="A266"/>
    </row>
    <row r="267" spans="1:1" x14ac:dyDescent="0.2">
      <c r="A267"/>
    </row>
    <row r="268" spans="1:1" x14ac:dyDescent="0.2">
      <c r="A268"/>
    </row>
    <row r="269" spans="1:1" x14ac:dyDescent="0.2">
      <c r="A269"/>
    </row>
    <row r="270" spans="1:1" x14ac:dyDescent="0.2">
      <c r="A270"/>
    </row>
    <row r="271" spans="1:1" x14ac:dyDescent="0.2">
      <c r="A271"/>
    </row>
    <row r="272" spans="1:1" x14ac:dyDescent="0.2">
      <c r="A272"/>
    </row>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xWindow="255" yWindow="27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xWindow="255" yWindow="27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'day8'!B4+1</f>
        <v>44539</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236" t="s">
        <v>30</v>
      </c>
      <c r="D72" s="237">
        <v>0</v>
      </c>
      <c r="E72" s="236">
        <f>INDEX(rate!$A$49:$D$55,MATCH(A72,rate!$A$49:$A$55,0),2)</f>
        <v>18364</v>
      </c>
      <c r="F72" s="254">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1:7" x14ac:dyDescent="0.2">
      <c r="A193"/>
      <c r="C193" s="3"/>
    </row>
    <row r="194" spans="1:7" x14ac:dyDescent="0.2">
      <c r="A194"/>
      <c r="C194" s="3"/>
    </row>
    <row r="195" spans="1:7" x14ac:dyDescent="0.2">
      <c r="A195"/>
      <c r="C195" s="3"/>
    </row>
    <row r="196" spans="1:7" x14ac:dyDescent="0.2">
      <c r="A196"/>
    </row>
    <row r="197" spans="1:7" x14ac:dyDescent="0.2">
      <c r="A197"/>
    </row>
    <row r="198" spans="1:7" x14ac:dyDescent="0.2">
      <c r="A198"/>
    </row>
    <row r="199" spans="1:7" x14ac:dyDescent="0.2">
      <c r="A199"/>
    </row>
    <row r="200" spans="1:7" x14ac:dyDescent="0.2">
      <c r="A200"/>
      <c r="G200" s="4"/>
    </row>
    <row r="201" spans="1:7" x14ac:dyDescent="0.2">
      <c r="A201"/>
    </row>
    <row r="202" spans="1:7" x14ac:dyDescent="0.2">
      <c r="A202"/>
    </row>
    <row r="203" spans="1:7" x14ac:dyDescent="0.2">
      <c r="A203"/>
    </row>
    <row r="204" spans="1:7" x14ac:dyDescent="0.2">
      <c r="A204"/>
    </row>
    <row r="205" spans="1:7" x14ac:dyDescent="0.2">
      <c r="A205"/>
    </row>
    <row r="206" spans="1:7" x14ac:dyDescent="0.2">
      <c r="A206"/>
    </row>
    <row r="207" spans="1:7" x14ac:dyDescent="0.2">
      <c r="A207"/>
    </row>
    <row r="208" spans="1:7"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1" x14ac:dyDescent="0.2">
      <c r="A257"/>
    </row>
    <row r="258" spans="1:1" x14ac:dyDescent="0.2">
      <c r="A258"/>
    </row>
    <row r="259" spans="1:1" x14ac:dyDescent="0.2">
      <c r="A259"/>
    </row>
    <row r="260" spans="1:1" x14ac:dyDescent="0.2">
      <c r="A260"/>
    </row>
    <row r="261" spans="1:1" x14ac:dyDescent="0.2">
      <c r="A261"/>
    </row>
    <row r="262" spans="1:1" x14ac:dyDescent="0.2">
      <c r="A262"/>
    </row>
    <row r="263" spans="1:1" x14ac:dyDescent="0.2">
      <c r="A263"/>
    </row>
    <row r="264" spans="1:1" x14ac:dyDescent="0.2">
      <c r="A264"/>
    </row>
    <row r="265" spans="1:1" x14ac:dyDescent="0.2">
      <c r="A265"/>
    </row>
    <row r="266" spans="1:1" x14ac:dyDescent="0.2">
      <c r="A266"/>
    </row>
    <row r="267" spans="1:1" x14ac:dyDescent="0.2">
      <c r="A267"/>
    </row>
    <row r="268" spans="1:1" x14ac:dyDescent="0.2">
      <c r="A268"/>
    </row>
    <row r="269" spans="1:1" x14ac:dyDescent="0.2">
      <c r="A269"/>
    </row>
    <row r="270" spans="1:1" x14ac:dyDescent="0.2">
      <c r="A270"/>
    </row>
    <row r="271" spans="1:1" x14ac:dyDescent="0.2">
      <c r="A271"/>
    </row>
    <row r="272" spans="1:1" x14ac:dyDescent="0.2">
      <c r="A272"/>
    </row>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'day9'!B4+1</f>
        <v>44540</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461" t="s">
        <v>30</v>
      </c>
      <c r="D72" s="470">
        <v>0</v>
      </c>
      <c r="E72" s="461">
        <f>INDEX(rate!$A$49:$D$55,MATCH(A72,rate!$A$49:$A$55,0),2)</f>
        <v>18364</v>
      </c>
      <c r="F72" s="471">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1:7" x14ac:dyDescent="0.2">
      <c r="A193"/>
      <c r="C193" s="3"/>
    </row>
    <row r="194" spans="1:7" x14ac:dyDescent="0.2">
      <c r="A194"/>
      <c r="C194" s="3"/>
    </row>
    <row r="195" spans="1:7" x14ac:dyDescent="0.2">
      <c r="A195"/>
      <c r="C195" s="3"/>
    </row>
    <row r="196" spans="1:7" x14ac:dyDescent="0.2">
      <c r="A196"/>
    </row>
    <row r="197" spans="1:7" x14ac:dyDescent="0.2">
      <c r="A197"/>
    </row>
    <row r="198" spans="1:7" x14ac:dyDescent="0.2">
      <c r="A198"/>
    </row>
    <row r="199" spans="1:7" x14ac:dyDescent="0.2">
      <c r="A199"/>
    </row>
    <row r="200" spans="1:7" x14ac:dyDescent="0.2">
      <c r="A200"/>
      <c r="G200" s="4"/>
    </row>
    <row r="201" spans="1:7" x14ac:dyDescent="0.2">
      <c r="A201"/>
    </row>
    <row r="202" spans="1:7" x14ac:dyDescent="0.2">
      <c r="A202"/>
    </row>
    <row r="203" spans="1:7" x14ac:dyDescent="0.2">
      <c r="A203"/>
    </row>
    <row r="204" spans="1:7" x14ac:dyDescent="0.2">
      <c r="A204"/>
    </row>
    <row r="205" spans="1:7" x14ac:dyDescent="0.2">
      <c r="A205"/>
    </row>
    <row r="206" spans="1:7" x14ac:dyDescent="0.2">
      <c r="A206"/>
    </row>
    <row r="207" spans="1:7" x14ac:dyDescent="0.2">
      <c r="A207"/>
    </row>
    <row r="208" spans="1:7"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1" x14ac:dyDescent="0.2">
      <c r="A257"/>
    </row>
    <row r="258" spans="1:1" x14ac:dyDescent="0.2">
      <c r="A258"/>
    </row>
    <row r="259" spans="1:1" x14ac:dyDescent="0.2">
      <c r="A259"/>
    </row>
    <row r="260" spans="1:1" x14ac:dyDescent="0.2">
      <c r="A260"/>
    </row>
    <row r="261" spans="1:1" x14ac:dyDescent="0.2">
      <c r="A261"/>
    </row>
    <row r="262" spans="1:1" x14ac:dyDescent="0.2">
      <c r="A262"/>
    </row>
    <row r="263" spans="1:1" x14ac:dyDescent="0.2">
      <c r="A263"/>
    </row>
    <row r="264" spans="1:1" x14ac:dyDescent="0.2">
      <c r="A264"/>
    </row>
    <row r="265" spans="1:1" x14ac:dyDescent="0.2">
      <c r="A265"/>
    </row>
    <row r="266" spans="1:1" x14ac:dyDescent="0.2">
      <c r="A266"/>
    </row>
    <row r="267" spans="1:1" x14ac:dyDescent="0.2">
      <c r="A267"/>
    </row>
    <row r="268" spans="1:1" x14ac:dyDescent="0.2">
      <c r="A268"/>
    </row>
    <row r="269" spans="1:1" x14ac:dyDescent="0.2">
      <c r="A269"/>
    </row>
    <row r="270" spans="1:1" x14ac:dyDescent="0.2">
      <c r="A270"/>
    </row>
    <row r="271" spans="1:1" x14ac:dyDescent="0.2">
      <c r="A271"/>
    </row>
    <row r="272" spans="1:1" x14ac:dyDescent="0.2">
      <c r="A272"/>
    </row>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xWindow="259" yWindow="499"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xWindow="259" yWindow="499"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'day10'!B4+1</f>
        <v>44541</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236" t="s">
        <v>30</v>
      </c>
      <c r="D72" s="237">
        <v>0</v>
      </c>
      <c r="E72" s="236">
        <f>INDEX(rate!$A$49:$D$55,MATCH(A72,rate!$A$49:$A$55,0),2)</f>
        <v>18364</v>
      </c>
      <c r="F72" s="254">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'day11'!B4+1</f>
        <v>44542</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461" t="s">
        <v>30</v>
      </c>
      <c r="D72" s="470">
        <v>0</v>
      </c>
      <c r="E72" s="461">
        <f>INDEX(rate!$A$49:$D$55,MATCH(A72,rate!$A$49:$A$55,0),2)</f>
        <v>18364</v>
      </c>
      <c r="F72" s="471">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'day12'!B4+1</f>
        <v>44543</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236" t="s">
        <v>30</v>
      </c>
      <c r="D72" s="237">
        <v>0</v>
      </c>
      <c r="E72" s="236">
        <f>INDEX(rate!$A$49:$D$55,MATCH(A72,rate!$A$49:$A$55,0),2)</f>
        <v>18364</v>
      </c>
      <c r="F72" s="254">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'day13'!B4+1</f>
        <v>44544</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461" t="s">
        <v>30</v>
      </c>
      <c r="D72" s="470">
        <v>0</v>
      </c>
      <c r="E72" s="461">
        <f>INDEX(rate!$A$49:$D$55,MATCH(A72,rate!$A$49:$A$55,0),2)</f>
        <v>18364</v>
      </c>
      <c r="F72" s="471">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'day14'!B4+1</f>
        <v>44545</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236" t="s">
        <v>30</v>
      </c>
      <c r="D72" s="237">
        <v>0</v>
      </c>
      <c r="E72" s="236">
        <f>INDEX(rate!$A$49:$D$55,MATCH(A72,rate!$A$49:$A$55,0),2)</f>
        <v>18364</v>
      </c>
      <c r="F72" s="254">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horizontalDpi="4294967293"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4"/>
  <sheetViews>
    <sheetView zoomScaleNormal="100" workbookViewId="0"/>
  </sheetViews>
  <sheetFormatPr defaultRowHeight="12" x14ac:dyDescent="0.2"/>
  <cols>
    <col min="1" max="1" width="46.7109375" style="411" bestFit="1" customWidth="1"/>
    <col min="2" max="2" width="10.140625" style="411" bestFit="1" customWidth="1"/>
    <col min="3" max="3" width="9.28515625" style="411" bestFit="1" customWidth="1"/>
    <col min="4" max="5" width="9.140625" style="411"/>
    <col min="6" max="6" width="17" style="411" bestFit="1" customWidth="1"/>
    <col min="7" max="7" width="9.28515625" style="411" bestFit="1" customWidth="1"/>
    <col min="8" max="16384" width="9.140625" style="411"/>
  </cols>
  <sheetData>
    <row r="1" spans="1:7" x14ac:dyDescent="0.2">
      <c r="A1" s="411" t="s">
        <v>370</v>
      </c>
    </row>
    <row r="3" spans="1:7" x14ac:dyDescent="0.2">
      <c r="A3" s="412" t="s">
        <v>144</v>
      </c>
      <c r="B3" s="413"/>
      <c r="C3" s="414"/>
      <c r="D3" s="415"/>
      <c r="E3" s="414"/>
      <c r="F3" s="412" t="s">
        <v>145</v>
      </c>
      <c r="G3" s="416"/>
    </row>
    <row r="4" spans="1:7" x14ac:dyDescent="0.2">
      <c r="A4" s="411" t="s">
        <v>242</v>
      </c>
      <c r="B4" s="417">
        <v>4106</v>
      </c>
      <c r="C4" s="414"/>
      <c r="D4" s="418" t="s">
        <v>381</v>
      </c>
      <c r="E4" s="414"/>
      <c r="F4" s="411" t="s">
        <v>179</v>
      </c>
      <c r="G4" s="419">
        <v>82</v>
      </c>
    </row>
    <row r="5" spans="1:7" x14ac:dyDescent="0.2">
      <c r="A5" s="411" t="s">
        <v>316</v>
      </c>
      <c r="B5" s="417">
        <v>14667</v>
      </c>
      <c r="C5" s="414"/>
      <c r="D5" s="418" t="s">
        <v>381</v>
      </c>
      <c r="E5" s="414"/>
      <c r="F5" s="411" t="s">
        <v>174</v>
      </c>
      <c r="G5" s="419">
        <v>106</v>
      </c>
    </row>
    <row r="6" spans="1:7" x14ac:dyDescent="0.2">
      <c r="A6" s="411" t="s">
        <v>317</v>
      </c>
      <c r="B6" s="417">
        <v>7556</v>
      </c>
      <c r="C6" s="414"/>
      <c r="D6" s="418" t="s">
        <v>381</v>
      </c>
      <c r="E6" s="414"/>
      <c r="F6" s="411" t="s">
        <v>175</v>
      </c>
      <c r="G6" s="419">
        <v>127</v>
      </c>
    </row>
    <row r="7" spans="1:7" x14ac:dyDescent="0.2">
      <c r="A7" s="411" t="s">
        <v>243</v>
      </c>
      <c r="B7" s="417">
        <v>6406</v>
      </c>
      <c r="C7" s="414"/>
      <c r="D7" s="418" t="s">
        <v>381</v>
      </c>
      <c r="E7" s="414"/>
      <c r="F7" s="411" t="s">
        <v>176</v>
      </c>
      <c r="G7" s="419">
        <v>150</v>
      </c>
    </row>
    <row r="8" spans="1:7" x14ac:dyDescent="0.2">
      <c r="A8" s="411" t="s">
        <v>244</v>
      </c>
      <c r="B8" s="417">
        <v>3364</v>
      </c>
      <c r="C8" s="414"/>
      <c r="D8" s="418" t="s">
        <v>381</v>
      </c>
      <c r="E8" s="414"/>
      <c r="F8" s="411" t="s">
        <v>177</v>
      </c>
      <c r="G8" s="419">
        <v>169</v>
      </c>
    </row>
    <row r="9" spans="1:7" x14ac:dyDescent="0.2">
      <c r="A9" s="411" t="s">
        <v>245</v>
      </c>
      <c r="B9" s="417">
        <v>3329</v>
      </c>
      <c r="C9" s="414"/>
      <c r="D9" s="418" t="s">
        <v>381</v>
      </c>
      <c r="E9" s="414"/>
      <c r="F9" s="411" t="s">
        <v>178</v>
      </c>
      <c r="G9" s="419">
        <v>190</v>
      </c>
    </row>
    <row r="10" spans="1:7" x14ac:dyDescent="0.2">
      <c r="A10" s="411" t="s">
        <v>318</v>
      </c>
      <c r="B10" s="417">
        <v>1544</v>
      </c>
      <c r="C10" s="414"/>
      <c r="D10" s="418" t="s">
        <v>381</v>
      </c>
      <c r="E10" s="414"/>
      <c r="F10" s="411" t="s">
        <v>168</v>
      </c>
      <c r="G10" s="419">
        <v>214</v>
      </c>
    </row>
    <row r="11" spans="1:7" x14ac:dyDescent="0.2">
      <c r="A11" s="411" t="s">
        <v>281</v>
      </c>
      <c r="B11" s="417">
        <v>1467</v>
      </c>
      <c r="C11" s="414"/>
      <c r="D11" s="418" t="s">
        <v>381</v>
      </c>
      <c r="E11" s="414"/>
      <c r="F11" s="411" t="s">
        <v>169</v>
      </c>
      <c r="G11" s="419">
        <v>218</v>
      </c>
    </row>
    <row r="12" spans="1:7" x14ac:dyDescent="0.2">
      <c r="A12" s="411" t="s">
        <v>319</v>
      </c>
      <c r="B12" s="417">
        <v>12197</v>
      </c>
      <c r="C12" s="414"/>
      <c r="D12" s="418" t="s">
        <v>381</v>
      </c>
      <c r="E12" s="414"/>
      <c r="F12" s="411" t="s">
        <v>170</v>
      </c>
      <c r="G12" s="419">
        <v>237</v>
      </c>
    </row>
    <row r="13" spans="1:7" x14ac:dyDescent="0.2">
      <c r="A13" s="411" t="s">
        <v>320</v>
      </c>
      <c r="B13" s="417">
        <v>10649</v>
      </c>
      <c r="C13" s="414"/>
      <c r="D13" s="418" t="s">
        <v>381</v>
      </c>
      <c r="E13" s="414"/>
      <c r="F13" s="411" t="s">
        <v>171</v>
      </c>
      <c r="G13" s="419">
        <v>244</v>
      </c>
    </row>
    <row r="14" spans="1:7" x14ac:dyDescent="0.2">
      <c r="A14" s="411" t="s">
        <v>286</v>
      </c>
      <c r="B14" s="417">
        <v>14641</v>
      </c>
      <c r="C14" s="414"/>
      <c r="D14" s="418" t="s">
        <v>381</v>
      </c>
      <c r="E14" s="414"/>
      <c r="F14" s="411" t="s">
        <v>69</v>
      </c>
      <c r="G14" s="419">
        <v>33</v>
      </c>
    </row>
    <row r="15" spans="1:7" x14ac:dyDescent="0.2">
      <c r="A15" s="411" t="s">
        <v>287</v>
      </c>
      <c r="B15" s="417">
        <v>16159</v>
      </c>
      <c r="C15" s="414"/>
      <c r="D15" s="418" t="s">
        <v>381</v>
      </c>
      <c r="E15" s="414"/>
      <c r="F15" s="411" t="s">
        <v>70</v>
      </c>
      <c r="G15" s="419">
        <v>134</v>
      </c>
    </row>
    <row r="16" spans="1:7" x14ac:dyDescent="0.2">
      <c r="A16" s="411" t="s">
        <v>321</v>
      </c>
      <c r="B16" s="417">
        <v>7873</v>
      </c>
      <c r="C16" s="414"/>
      <c r="D16" s="418" t="s">
        <v>381</v>
      </c>
      <c r="E16" s="414"/>
      <c r="F16" s="411" t="s">
        <v>71</v>
      </c>
      <c r="G16" s="419">
        <v>123</v>
      </c>
    </row>
    <row r="17" spans="1:7" x14ac:dyDescent="0.2">
      <c r="A17" s="411" t="s">
        <v>322</v>
      </c>
      <c r="B17" s="417">
        <v>1166</v>
      </c>
      <c r="C17" s="414"/>
      <c r="D17" s="418" t="s">
        <v>381</v>
      </c>
      <c r="E17" s="414"/>
      <c r="F17" s="411" t="s">
        <v>72</v>
      </c>
      <c r="G17" s="419">
        <v>116</v>
      </c>
    </row>
    <row r="18" spans="1:7" x14ac:dyDescent="0.2">
      <c r="A18" s="411" t="s">
        <v>323</v>
      </c>
      <c r="B18" s="417">
        <v>4774</v>
      </c>
      <c r="C18" s="414"/>
      <c r="D18" s="418" t="s">
        <v>381</v>
      </c>
      <c r="E18" s="414"/>
      <c r="F18" s="411" t="s">
        <v>31</v>
      </c>
      <c r="G18" s="419">
        <v>35</v>
      </c>
    </row>
    <row r="19" spans="1:7" x14ac:dyDescent="0.2">
      <c r="A19" s="411" t="s">
        <v>324</v>
      </c>
      <c r="B19" s="417">
        <v>2468</v>
      </c>
      <c r="C19" s="414"/>
      <c r="D19" s="418" t="s">
        <v>381</v>
      </c>
      <c r="E19" s="414"/>
      <c r="F19" s="411" t="s">
        <v>11</v>
      </c>
      <c r="G19" s="419">
        <v>49</v>
      </c>
    </row>
    <row r="20" spans="1:7" x14ac:dyDescent="0.2">
      <c r="A20" s="411" t="s">
        <v>325</v>
      </c>
      <c r="B20" s="417">
        <v>3795</v>
      </c>
      <c r="C20" s="414"/>
      <c r="D20" s="418" t="s">
        <v>381</v>
      </c>
      <c r="E20" s="414"/>
      <c r="F20" s="411" t="s">
        <v>33</v>
      </c>
      <c r="G20" s="419">
        <v>53</v>
      </c>
    </row>
    <row r="21" spans="1:7" x14ac:dyDescent="0.2">
      <c r="A21" s="411" t="s">
        <v>326</v>
      </c>
      <c r="B21" s="417">
        <v>2817</v>
      </c>
      <c r="C21" s="414"/>
      <c r="D21" s="418" t="s">
        <v>381</v>
      </c>
      <c r="E21" s="414"/>
      <c r="F21" s="411" t="s">
        <v>12</v>
      </c>
      <c r="G21" s="419">
        <v>66</v>
      </c>
    </row>
    <row r="22" spans="1:7" x14ac:dyDescent="0.2">
      <c r="A22" s="411" t="s">
        <v>327</v>
      </c>
      <c r="B22" s="417">
        <v>5391</v>
      </c>
      <c r="C22" s="414"/>
      <c r="D22" s="418" t="s">
        <v>381</v>
      </c>
      <c r="E22" s="414"/>
      <c r="F22" s="411" t="s">
        <v>34</v>
      </c>
      <c r="G22" s="419">
        <v>80</v>
      </c>
    </row>
    <row r="23" spans="1:7" x14ac:dyDescent="0.2">
      <c r="A23" s="411" t="s">
        <v>328</v>
      </c>
      <c r="B23" s="417">
        <v>15745</v>
      </c>
      <c r="C23" s="414"/>
      <c r="D23" s="418" t="s">
        <v>381</v>
      </c>
      <c r="E23" s="414"/>
      <c r="F23" s="411" t="s">
        <v>14</v>
      </c>
      <c r="G23" s="419">
        <v>92</v>
      </c>
    </row>
    <row r="24" spans="1:7" x14ac:dyDescent="0.2">
      <c r="A24" s="411" t="s">
        <v>293</v>
      </c>
      <c r="B24" s="419">
        <v>27098</v>
      </c>
      <c r="C24" s="414"/>
      <c r="D24" s="418" t="s">
        <v>381</v>
      </c>
      <c r="E24" s="414"/>
      <c r="F24" s="411" t="s">
        <v>35</v>
      </c>
      <c r="G24" s="419">
        <v>103</v>
      </c>
    </row>
    <row r="25" spans="1:7" x14ac:dyDescent="0.2">
      <c r="A25" s="411" t="s">
        <v>294</v>
      </c>
      <c r="B25" s="419">
        <v>31919</v>
      </c>
      <c r="C25" s="414"/>
      <c r="D25" s="418" t="s">
        <v>381</v>
      </c>
      <c r="E25" s="414"/>
      <c r="F25" s="411" t="s">
        <v>36</v>
      </c>
      <c r="G25" s="419">
        <v>113</v>
      </c>
    </row>
    <row r="26" spans="1:7" x14ac:dyDescent="0.2">
      <c r="A26" s="411" t="s">
        <v>295</v>
      </c>
      <c r="B26" s="419">
        <v>26962</v>
      </c>
      <c r="C26" s="414"/>
      <c r="D26" s="418" t="s">
        <v>381</v>
      </c>
      <c r="E26" s="414"/>
      <c r="F26" s="411" t="s">
        <v>37</v>
      </c>
      <c r="G26" s="419">
        <v>129</v>
      </c>
    </row>
    <row r="27" spans="1:7" x14ac:dyDescent="0.2">
      <c r="A27" s="411" t="s">
        <v>296</v>
      </c>
      <c r="B27" s="420">
        <v>15094</v>
      </c>
      <c r="C27" s="414"/>
      <c r="D27" s="418" t="s">
        <v>381</v>
      </c>
      <c r="E27" s="414"/>
      <c r="F27" s="411" t="s">
        <v>73</v>
      </c>
      <c r="G27" s="419">
        <v>161</v>
      </c>
    </row>
    <row r="28" spans="1:7" x14ac:dyDescent="0.2">
      <c r="A28" s="411" t="s">
        <v>297</v>
      </c>
      <c r="B28" s="420">
        <v>12311</v>
      </c>
      <c r="C28" s="414"/>
      <c r="D28" s="418" t="s">
        <v>381</v>
      </c>
      <c r="E28" s="414"/>
      <c r="F28" s="411" t="s">
        <v>43</v>
      </c>
      <c r="G28" s="419">
        <v>35</v>
      </c>
    </row>
    <row r="29" spans="1:7" x14ac:dyDescent="0.2">
      <c r="A29" s="411" t="s">
        <v>298</v>
      </c>
      <c r="B29" s="419">
        <v>12225</v>
      </c>
      <c r="C29" s="414"/>
      <c r="D29" s="418" t="s">
        <v>381</v>
      </c>
      <c r="E29" s="414"/>
      <c r="F29" s="411" t="s">
        <v>44</v>
      </c>
      <c r="G29" s="419">
        <v>42</v>
      </c>
    </row>
    <row r="30" spans="1:7" x14ac:dyDescent="0.2">
      <c r="A30" s="411" t="s">
        <v>299</v>
      </c>
      <c r="B30" s="419">
        <v>11901</v>
      </c>
      <c r="C30" s="414"/>
      <c r="D30" s="418" t="s">
        <v>381</v>
      </c>
      <c r="E30" s="414"/>
      <c r="F30" s="411" t="s">
        <v>45</v>
      </c>
      <c r="G30" s="419">
        <v>44</v>
      </c>
    </row>
    <row r="31" spans="1:7" x14ac:dyDescent="0.2">
      <c r="A31" s="411" t="s">
        <v>300</v>
      </c>
      <c r="B31" s="419">
        <v>20583</v>
      </c>
      <c r="C31" s="414"/>
      <c r="D31" s="418" t="s">
        <v>381</v>
      </c>
      <c r="E31" s="414"/>
      <c r="F31" s="411" t="s">
        <v>46</v>
      </c>
      <c r="G31" s="419">
        <v>48</v>
      </c>
    </row>
    <row r="32" spans="1:7" x14ac:dyDescent="0.2">
      <c r="A32" s="411" t="s">
        <v>301</v>
      </c>
      <c r="B32" s="419">
        <v>11852</v>
      </c>
      <c r="C32" s="414"/>
      <c r="D32" s="418" t="s">
        <v>381</v>
      </c>
      <c r="E32" s="414"/>
      <c r="F32" s="411" t="s">
        <v>47</v>
      </c>
      <c r="G32" s="419">
        <v>52</v>
      </c>
    </row>
    <row r="33" spans="1:7" x14ac:dyDescent="0.2">
      <c r="A33" s="411" t="s">
        <v>302</v>
      </c>
      <c r="B33" s="419">
        <v>8279</v>
      </c>
      <c r="C33" s="414"/>
      <c r="D33" s="418" t="s">
        <v>381</v>
      </c>
      <c r="E33" s="414"/>
      <c r="F33" s="411" t="s">
        <v>48</v>
      </c>
      <c r="G33" s="419">
        <v>59</v>
      </c>
    </row>
    <row r="34" spans="1:7" x14ac:dyDescent="0.2">
      <c r="A34" s="411" t="s">
        <v>303</v>
      </c>
      <c r="B34" s="419">
        <v>7935</v>
      </c>
      <c r="C34" s="414"/>
      <c r="D34" s="418" t="s">
        <v>381</v>
      </c>
      <c r="E34" s="414"/>
      <c r="F34" s="411" t="s">
        <v>49</v>
      </c>
      <c r="G34" s="419">
        <v>63</v>
      </c>
    </row>
    <row r="35" spans="1:7" x14ac:dyDescent="0.2">
      <c r="A35" s="411" t="s">
        <v>304</v>
      </c>
      <c r="B35" s="419">
        <v>5619</v>
      </c>
      <c r="C35" s="414"/>
      <c r="D35" s="418" t="s">
        <v>381</v>
      </c>
      <c r="E35" s="414"/>
      <c r="F35" s="411" t="s">
        <v>38</v>
      </c>
      <c r="G35" s="419">
        <v>65</v>
      </c>
    </row>
    <row r="36" spans="1:7" x14ac:dyDescent="0.2">
      <c r="A36" s="411" t="s">
        <v>305</v>
      </c>
      <c r="B36" s="419">
        <v>7560</v>
      </c>
      <c r="C36" s="414"/>
      <c r="D36" s="418" t="s">
        <v>381</v>
      </c>
      <c r="E36" s="414"/>
      <c r="F36" s="411" t="s">
        <v>39</v>
      </c>
      <c r="G36" s="419">
        <v>74</v>
      </c>
    </row>
    <row r="37" spans="1:7" x14ac:dyDescent="0.2">
      <c r="A37" s="411" t="s">
        <v>306</v>
      </c>
      <c r="B37" s="419">
        <v>6061</v>
      </c>
      <c r="C37" s="414"/>
      <c r="D37" s="418" t="s">
        <v>381</v>
      </c>
      <c r="E37" s="414"/>
      <c r="F37" s="411" t="s">
        <v>40</v>
      </c>
      <c r="G37" s="419">
        <v>84</v>
      </c>
    </row>
    <row r="38" spans="1:7" x14ac:dyDescent="0.2">
      <c r="A38" s="411" t="s">
        <v>307</v>
      </c>
      <c r="B38" s="419">
        <v>7430</v>
      </c>
      <c r="C38" s="414"/>
      <c r="D38" s="418" t="s">
        <v>381</v>
      </c>
      <c r="E38" s="414"/>
      <c r="F38" s="411" t="s">
        <v>13</v>
      </c>
      <c r="G38" s="419">
        <v>100</v>
      </c>
    </row>
    <row r="39" spans="1:7" x14ac:dyDescent="0.2">
      <c r="A39" s="411" t="s">
        <v>308</v>
      </c>
      <c r="B39" s="419">
        <v>11330</v>
      </c>
      <c r="C39" s="414"/>
      <c r="D39" s="418" t="s">
        <v>381</v>
      </c>
      <c r="E39" s="414"/>
      <c r="F39" s="411" t="s">
        <v>41</v>
      </c>
      <c r="G39" s="419">
        <v>119</v>
      </c>
    </row>
    <row r="40" spans="1:7" x14ac:dyDescent="0.2">
      <c r="A40" s="411" t="s">
        <v>309</v>
      </c>
      <c r="B40" s="419">
        <v>9514</v>
      </c>
      <c r="C40" s="414"/>
      <c r="D40" s="418" t="s">
        <v>381</v>
      </c>
      <c r="E40" s="414"/>
      <c r="F40" s="411" t="s">
        <v>42</v>
      </c>
      <c r="G40" s="419">
        <v>137</v>
      </c>
    </row>
    <row r="41" spans="1:7" x14ac:dyDescent="0.2">
      <c r="A41" s="411" t="s">
        <v>310</v>
      </c>
      <c r="B41" s="419">
        <v>3543</v>
      </c>
      <c r="C41" s="414"/>
      <c r="D41" s="418" t="s">
        <v>381</v>
      </c>
      <c r="E41" s="414"/>
      <c r="F41" s="411" t="s">
        <v>172</v>
      </c>
      <c r="G41" s="419">
        <v>167</v>
      </c>
    </row>
    <row r="42" spans="1:7" x14ac:dyDescent="0.2">
      <c r="A42" s="411" t="s">
        <v>311</v>
      </c>
      <c r="B42" s="419">
        <v>4301</v>
      </c>
      <c r="C42" s="414"/>
      <c r="D42" s="418" t="s">
        <v>381</v>
      </c>
      <c r="E42" s="414"/>
      <c r="F42" s="411" t="s">
        <v>237</v>
      </c>
      <c r="G42" s="419">
        <v>151</v>
      </c>
    </row>
    <row r="43" spans="1:7" x14ac:dyDescent="0.2">
      <c r="A43" s="411" t="s">
        <v>312</v>
      </c>
      <c r="B43" s="419">
        <v>4255</v>
      </c>
      <c r="C43" s="414"/>
      <c r="D43" s="418" t="s">
        <v>381</v>
      </c>
      <c r="E43" s="414"/>
      <c r="F43" s="411" t="s">
        <v>238</v>
      </c>
      <c r="G43" s="419">
        <v>118</v>
      </c>
    </row>
    <row r="44" spans="1:7" x14ac:dyDescent="0.2">
      <c r="A44" s="411" t="s">
        <v>313</v>
      </c>
      <c r="B44" s="419">
        <v>10658</v>
      </c>
      <c r="C44" s="414"/>
      <c r="D44" s="418" t="s">
        <v>381</v>
      </c>
      <c r="E44" s="414"/>
      <c r="F44" s="411" t="s">
        <v>74</v>
      </c>
      <c r="G44" s="417">
        <v>37</v>
      </c>
    </row>
    <row r="45" spans="1:7" x14ac:dyDescent="0.2">
      <c r="A45" s="411" t="s">
        <v>314</v>
      </c>
      <c r="B45" s="419">
        <v>6149</v>
      </c>
      <c r="C45" s="414"/>
      <c r="D45" s="418" t="s">
        <v>381</v>
      </c>
      <c r="E45" s="414"/>
      <c r="F45" s="414" t="s">
        <v>75</v>
      </c>
      <c r="G45" s="421">
        <v>40</v>
      </c>
    </row>
    <row r="46" spans="1:7" x14ac:dyDescent="0.2">
      <c r="A46" s="411" t="s">
        <v>315</v>
      </c>
      <c r="B46" s="419">
        <v>6501</v>
      </c>
      <c r="C46" s="414"/>
      <c r="D46" s="418" t="s">
        <v>381</v>
      </c>
      <c r="E46" s="414"/>
      <c r="F46" s="414" t="s">
        <v>76</v>
      </c>
      <c r="G46" s="421">
        <v>43</v>
      </c>
    </row>
    <row r="47" spans="1:7" x14ac:dyDescent="0.2">
      <c r="B47" s="419"/>
      <c r="C47" s="414"/>
      <c r="D47" s="418" t="s">
        <v>381</v>
      </c>
      <c r="E47" s="414"/>
      <c r="F47" s="414" t="s">
        <v>77</v>
      </c>
      <c r="G47" s="421">
        <v>45</v>
      </c>
    </row>
    <row r="48" spans="1:7" x14ac:dyDescent="0.2">
      <c r="A48" s="412" t="s">
        <v>146</v>
      </c>
      <c r="B48" s="419"/>
      <c r="C48" s="414"/>
      <c r="D48" s="418" t="s">
        <v>381</v>
      </c>
      <c r="E48" s="414"/>
      <c r="F48" s="414" t="s">
        <v>78</v>
      </c>
      <c r="G48" s="421">
        <v>48</v>
      </c>
    </row>
    <row r="49" spans="1:7" x14ac:dyDescent="0.2">
      <c r="A49" s="411" t="s">
        <v>288</v>
      </c>
      <c r="B49" s="419">
        <v>15676</v>
      </c>
      <c r="C49" s="414"/>
      <c r="D49" s="418" t="s">
        <v>381</v>
      </c>
      <c r="E49" s="414"/>
      <c r="F49" s="414" t="s">
        <v>79</v>
      </c>
      <c r="G49" s="421">
        <v>51</v>
      </c>
    </row>
    <row r="50" spans="1:7" x14ac:dyDescent="0.2">
      <c r="A50" s="411" t="s">
        <v>285</v>
      </c>
      <c r="B50" s="419">
        <v>18364</v>
      </c>
      <c r="C50" s="414"/>
      <c r="D50" s="418" t="s">
        <v>381</v>
      </c>
      <c r="E50" s="414"/>
      <c r="F50" s="414" t="s">
        <v>80</v>
      </c>
      <c r="G50" s="421">
        <v>54</v>
      </c>
    </row>
    <row r="51" spans="1:7" x14ac:dyDescent="0.2">
      <c r="A51" s="411" t="s">
        <v>289</v>
      </c>
      <c r="B51" s="419">
        <v>40581</v>
      </c>
      <c r="C51" s="414"/>
      <c r="D51" s="418" t="s">
        <v>381</v>
      </c>
      <c r="E51" s="414"/>
      <c r="F51" s="414" t="s">
        <v>81</v>
      </c>
      <c r="G51" s="421">
        <v>56</v>
      </c>
    </row>
    <row r="52" spans="1:7" x14ac:dyDescent="0.2">
      <c r="A52" s="411" t="s">
        <v>280</v>
      </c>
      <c r="B52" s="419">
        <v>20311</v>
      </c>
      <c r="C52" s="414"/>
      <c r="D52" s="418" t="s">
        <v>381</v>
      </c>
      <c r="E52" s="414"/>
      <c r="F52" s="414" t="s">
        <v>82</v>
      </c>
      <c r="G52" s="421">
        <v>59</v>
      </c>
    </row>
    <row r="53" spans="1:7" x14ac:dyDescent="0.2">
      <c r="A53" s="411" t="s">
        <v>290</v>
      </c>
      <c r="B53" s="419">
        <v>26169</v>
      </c>
      <c r="C53" s="414"/>
      <c r="D53" s="418" t="s">
        <v>381</v>
      </c>
      <c r="E53" s="414"/>
      <c r="F53" s="414" t="s">
        <v>83</v>
      </c>
      <c r="G53" s="421">
        <v>61</v>
      </c>
    </row>
    <row r="54" spans="1:7" x14ac:dyDescent="0.2">
      <c r="A54" s="411" t="s">
        <v>291</v>
      </c>
      <c r="B54" s="419">
        <v>20496</v>
      </c>
      <c r="C54" s="414"/>
      <c r="D54" s="418" t="s">
        <v>381</v>
      </c>
      <c r="E54" s="414"/>
      <c r="F54" s="414" t="s">
        <v>84</v>
      </c>
      <c r="G54" s="421">
        <v>64</v>
      </c>
    </row>
    <row r="55" spans="1:7" x14ac:dyDescent="0.2">
      <c r="A55" s="411" t="s">
        <v>292</v>
      </c>
      <c r="B55" s="419">
        <v>15014</v>
      </c>
      <c r="C55" s="414"/>
      <c r="D55" s="418" t="s">
        <v>381</v>
      </c>
      <c r="E55" s="414"/>
      <c r="F55" s="414" t="s">
        <v>86</v>
      </c>
      <c r="G55" s="421">
        <v>66</v>
      </c>
    </row>
    <row r="56" spans="1:7" x14ac:dyDescent="0.2">
      <c r="B56" s="420"/>
      <c r="C56" s="418"/>
      <c r="D56" s="418" t="s">
        <v>381</v>
      </c>
      <c r="E56" s="414"/>
      <c r="F56" s="414" t="s">
        <v>87</v>
      </c>
      <c r="G56" s="421">
        <v>68</v>
      </c>
    </row>
    <row r="57" spans="1:7" x14ac:dyDescent="0.2">
      <c r="A57" s="412" t="s">
        <v>147</v>
      </c>
      <c r="B57" s="419"/>
      <c r="C57" s="418"/>
      <c r="D57" s="418" t="s">
        <v>381</v>
      </c>
      <c r="E57" s="414"/>
      <c r="F57" s="414" t="s">
        <v>88</v>
      </c>
      <c r="G57" s="421">
        <v>71</v>
      </c>
    </row>
    <row r="58" spans="1:7" x14ac:dyDescent="0.2">
      <c r="A58" s="411" t="s">
        <v>251</v>
      </c>
      <c r="B58" s="419">
        <v>136</v>
      </c>
      <c r="C58" s="418"/>
      <c r="D58" s="418" t="s">
        <v>381</v>
      </c>
      <c r="E58" s="414"/>
      <c r="F58" s="414" t="s">
        <v>248</v>
      </c>
      <c r="G58" s="421">
        <v>0</v>
      </c>
    </row>
    <row r="59" spans="1:7" x14ac:dyDescent="0.2">
      <c r="A59" s="411" t="s">
        <v>252</v>
      </c>
      <c r="B59" s="419">
        <v>149</v>
      </c>
      <c r="C59" s="418"/>
      <c r="D59" s="418" t="s">
        <v>381</v>
      </c>
      <c r="E59" s="414"/>
    </row>
    <row r="60" spans="1:7" x14ac:dyDescent="0.2">
      <c r="A60" s="411" t="s">
        <v>253</v>
      </c>
      <c r="B60" s="419">
        <v>371</v>
      </c>
      <c r="C60" s="418"/>
      <c r="D60" s="418" t="s">
        <v>381</v>
      </c>
      <c r="E60" s="414"/>
    </row>
    <row r="61" spans="1:7" x14ac:dyDescent="0.2">
      <c r="A61" s="411" t="s">
        <v>254</v>
      </c>
      <c r="B61" s="419">
        <v>259</v>
      </c>
      <c r="C61" s="418"/>
      <c r="D61" s="418" t="s">
        <v>381</v>
      </c>
      <c r="E61" s="414"/>
    </row>
    <row r="62" spans="1:7" x14ac:dyDescent="0.2">
      <c r="A62" s="411" t="s">
        <v>255</v>
      </c>
      <c r="B62" s="419">
        <v>296</v>
      </c>
      <c r="C62" s="418"/>
      <c r="D62" s="418" t="s">
        <v>381</v>
      </c>
      <c r="E62" s="414"/>
    </row>
    <row r="63" spans="1:7" x14ac:dyDescent="0.2">
      <c r="A63" s="411" t="s">
        <v>256</v>
      </c>
      <c r="B63" s="419">
        <v>150</v>
      </c>
      <c r="C63" s="418"/>
      <c r="D63" s="418" t="s">
        <v>381</v>
      </c>
      <c r="E63" s="414"/>
      <c r="F63" s="414"/>
      <c r="G63" s="414"/>
    </row>
    <row r="64" spans="1:7" x14ac:dyDescent="0.2">
      <c r="A64" s="411" t="s">
        <v>234</v>
      </c>
      <c r="B64" s="419">
        <v>288</v>
      </c>
      <c r="C64" s="418"/>
      <c r="D64" s="418" t="s">
        <v>381</v>
      </c>
      <c r="E64" s="414"/>
      <c r="F64" s="414"/>
      <c r="G64" s="414"/>
    </row>
    <row r="65" spans="1:7" x14ac:dyDescent="0.2">
      <c r="A65" s="411" t="s">
        <v>246</v>
      </c>
      <c r="B65" s="419">
        <v>79</v>
      </c>
      <c r="C65" s="418"/>
      <c r="D65" s="418" t="s">
        <v>381</v>
      </c>
      <c r="E65" s="414"/>
      <c r="F65" s="414"/>
      <c r="G65" s="414"/>
    </row>
    <row r="66" spans="1:7" x14ac:dyDescent="0.2">
      <c r="A66" s="411" t="s">
        <v>152</v>
      </c>
      <c r="B66" s="419">
        <v>48</v>
      </c>
      <c r="C66" s="418"/>
      <c r="D66" s="418" t="s">
        <v>381</v>
      </c>
      <c r="E66" s="414"/>
      <c r="F66" s="414"/>
      <c r="G66" s="414"/>
    </row>
    <row r="67" spans="1:7" x14ac:dyDescent="0.2">
      <c r="A67" s="411" t="s">
        <v>91</v>
      </c>
      <c r="B67" s="419">
        <v>81</v>
      </c>
      <c r="C67" s="418"/>
      <c r="D67" s="418" t="s">
        <v>381</v>
      </c>
      <c r="E67" s="414"/>
      <c r="F67" s="414"/>
      <c r="G67" s="414"/>
    </row>
    <row r="68" spans="1:7" x14ac:dyDescent="0.2">
      <c r="A68" s="411" t="s">
        <v>89</v>
      </c>
      <c r="B68" s="419">
        <v>38</v>
      </c>
      <c r="C68" s="418"/>
      <c r="D68" s="418" t="s">
        <v>381</v>
      </c>
      <c r="E68" s="414"/>
      <c r="F68" s="414"/>
      <c r="G68" s="414"/>
    </row>
    <row r="69" spans="1:7" x14ac:dyDescent="0.2">
      <c r="A69" s="411" t="s">
        <v>257</v>
      </c>
      <c r="B69" s="419">
        <v>25</v>
      </c>
      <c r="C69" s="418"/>
      <c r="D69" s="418" t="s">
        <v>381</v>
      </c>
      <c r="E69" s="414"/>
      <c r="F69" s="414"/>
      <c r="G69" s="414"/>
    </row>
    <row r="70" spans="1:7" x14ac:dyDescent="0.2">
      <c r="A70" s="411" t="s">
        <v>258</v>
      </c>
      <c r="B70" s="419">
        <v>88</v>
      </c>
      <c r="C70" s="418"/>
      <c r="D70" s="418" t="s">
        <v>381</v>
      </c>
      <c r="E70" s="414"/>
      <c r="F70" s="414"/>
      <c r="G70" s="414"/>
    </row>
    <row r="71" spans="1:7" x14ac:dyDescent="0.2">
      <c r="A71" s="411" t="s">
        <v>259</v>
      </c>
      <c r="B71" s="419">
        <v>58</v>
      </c>
      <c r="C71" s="418"/>
      <c r="D71" s="418" t="s">
        <v>381</v>
      </c>
      <c r="E71" s="414"/>
      <c r="F71" s="414"/>
      <c r="G71" s="414"/>
    </row>
    <row r="72" spans="1:7" x14ac:dyDescent="0.2">
      <c r="A72" s="411" t="s">
        <v>85</v>
      </c>
      <c r="B72" s="419">
        <v>15</v>
      </c>
      <c r="C72" s="418"/>
      <c r="D72" s="418" t="s">
        <v>381</v>
      </c>
      <c r="E72" s="414"/>
      <c r="F72" s="414"/>
      <c r="G72" s="414"/>
    </row>
    <row r="73" spans="1:7" x14ac:dyDescent="0.2">
      <c r="A73" s="411" t="s">
        <v>260</v>
      </c>
      <c r="B73" s="419">
        <v>9</v>
      </c>
      <c r="C73" s="418"/>
      <c r="D73" s="418" t="s">
        <v>381</v>
      </c>
      <c r="E73" s="414"/>
      <c r="F73" s="414"/>
      <c r="G73" s="414"/>
    </row>
    <row r="74" spans="1:7" x14ac:dyDescent="0.2">
      <c r="A74" s="411" t="s">
        <v>261</v>
      </c>
      <c r="B74" s="419">
        <v>14</v>
      </c>
      <c r="C74" s="418"/>
      <c r="D74" s="418" t="s">
        <v>381</v>
      </c>
      <c r="E74" s="414"/>
      <c r="F74" s="414"/>
      <c r="G74" s="414"/>
    </row>
    <row r="75" spans="1:7" x14ac:dyDescent="0.2">
      <c r="A75" s="411" t="s">
        <v>262</v>
      </c>
      <c r="B75" s="419">
        <v>19</v>
      </c>
      <c r="C75" s="418"/>
      <c r="D75" s="418" t="s">
        <v>381</v>
      </c>
      <c r="E75" s="414"/>
      <c r="F75" s="414"/>
      <c r="G75" s="414"/>
    </row>
    <row r="76" spans="1:7" x14ac:dyDescent="0.2">
      <c r="A76" s="411" t="s">
        <v>150</v>
      </c>
      <c r="B76" s="419">
        <v>22</v>
      </c>
      <c r="C76" s="418"/>
      <c r="D76" s="418" t="s">
        <v>381</v>
      </c>
      <c r="E76" s="414"/>
      <c r="F76" s="414"/>
      <c r="G76" s="414"/>
    </row>
    <row r="77" spans="1:7" x14ac:dyDescent="0.2">
      <c r="A77" s="411" t="s">
        <v>263</v>
      </c>
      <c r="B77" s="419">
        <v>30</v>
      </c>
      <c r="C77" s="418"/>
      <c r="D77" s="418" t="s">
        <v>381</v>
      </c>
      <c r="E77" s="414"/>
      <c r="F77" s="414"/>
      <c r="G77" s="414"/>
    </row>
    <row r="78" spans="1:7" x14ac:dyDescent="0.2">
      <c r="A78" s="411" t="s">
        <v>264</v>
      </c>
      <c r="B78" s="419">
        <v>4</v>
      </c>
      <c r="C78" s="418"/>
      <c r="D78" s="418" t="s">
        <v>381</v>
      </c>
      <c r="E78" s="414"/>
      <c r="F78" s="414"/>
      <c r="G78" s="414"/>
    </row>
    <row r="79" spans="1:7" x14ac:dyDescent="0.2">
      <c r="A79" s="411" t="s">
        <v>265</v>
      </c>
      <c r="B79" s="419">
        <v>5</v>
      </c>
      <c r="C79" s="418"/>
      <c r="D79" s="418" t="s">
        <v>381</v>
      </c>
      <c r="E79" s="414"/>
      <c r="F79" s="414"/>
      <c r="G79" s="414"/>
    </row>
    <row r="80" spans="1:7" x14ac:dyDescent="0.2">
      <c r="A80" s="411" t="s">
        <v>266</v>
      </c>
      <c r="B80" s="419">
        <v>3</v>
      </c>
      <c r="C80" s="418"/>
      <c r="D80" s="418" t="s">
        <v>381</v>
      </c>
      <c r="E80" s="414"/>
      <c r="F80" s="414"/>
      <c r="G80" s="414"/>
    </row>
    <row r="81" spans="1:7" x14ac:dyDescent="0.2">
      <c r="A81" s="411" t="s">
        <v>267</v>
      </c>
      <c r="B81" s="419">
        <v>3</v>
      </c>
      <c r="C81" s="418"/>
      <c r="D81" s="418" t="s">
        <v>381</v>
      </c>
      <c r="E81" s="414"/>
      <c r="F81" s="414"/>
      <c r="G81" s="414"/>
    </row>
    <row r="82" spans="1:7" x14ac:dyDescent="0.2">
      <c r="A82" s="411" t="s">
        <v>232</v>
      </c>
      <c r="B82" s="419">
        <v>2</v>
      </c>
      <c r="C82" s="414"/>
      <c r="D82" s="418" t="s">
        <v>381</v>
      </c>
      <c r="E82" s="414"/>
      <c r="F82" s="414"/>
      <c r="G82" s="414"/>
    </row>
    <row r="83" spans="1:7" x14ac:dyDescent="0.2">
      <c r="A83" s="411" t="s">
        <v>233</v>
      </c>
      <c r="B83" s="419">
        <v>5</v>
      </c>
      <c r="C83" s="414"/>
      <c r="D83" s="418" t="s">
        <v>381</v>
      </c>
      <c r="E83" s="414"/>
      <c r="F83" s="414"/>
      <c r="G83" s="414"/>
    </row>
    <row r="84" spans="1:7" x14ac:dyDescent="0.2">
      <c r="A84" s="411" t="s">
        <v>268</v>
      </c>
      <c r="B84" s="419">
        <v>12</v>
      </c>
      <c r="C84" s="414"/>
      <c r="D84" s="418" t="s">
        <v>381</v>
      </c>
      <c r="E84" s="414"/>
      <c r="F84" s="414"/>
      <c r="G84" s="414"/>
    </row>
    <row r="85" spans="1:7" x14ac:dyDescent="0.2">
      <c r="A85" s="411" t="s">
        <v>269</v>
      </c>
      <c r="B85" s="419">
        <v>73</v>
      </c>
      <c r="C85" s="414"/>
      <c r="D85" s="418" t="s">
        <v>381</v>
      </c>
      <c r="E85" s="414"/>
      <c r="F85" s="414"/>
      <c r="G85" s="414"/>
    </row>
    <row r="86" spans="1:7" x14ac:dyDescent="0.2">
      <c r="A86" s="411" t="s">
        <v>270</v>
      </c>
      <c r="B86" s="419">
        <v>102</v>
      </c>
      <c r="C86" s="414"/>
      <c r="D86" s="418" t="s">
        <v>381</v>
      </c>
      <c r="E86" s="414"/>
      <c r="F86" s="414"/>
      <c r="G86" s="414"/>
    </row>
    <row r="87" spans="1:7" x14ac:dyDescent="0.2">
      <c r="A87" s="411" t="s">
        <v>235</v>
      </c>
      <c r="B87" s="419">
        <v>8</v>
      </c>
      <c r="C87" s="414"/>
      <c r="D87" s="418" t="s">
        <v>381</v>
      </c>
      <c r="E87" s="414"/>
      <c r="F87" s="414"/>
      <c r="G87" s="414"/>
    </row>
    <row r="88" spans="1:7" x14ac:dyDescent="0.2">
      <c r="A88" s="411" t="s">
        <v>231</v>
      </c>
      <c r="B88" s="419">
        <v>13</v>
      </c>
      <c r="C88" s="414"/>
      <c r="D88" s="418" t="s">
        <v>381</v>
      </c>
      <c r="E88" s="414"/>
      <c r="F88" s="414"/>
      <c r="G88" s="414"/>
    </row>
    <row r="89" spans="1:7" x14ac:dyDescent="0.2">
      <c r="A89" s="411" t="s">
        <v>236</v>
      </c>
      <c r="B89" s="419">
        <v>13</v>
      </c>
      <c r="C89" s="414"/>
      <c r="D89" s="418" t="s">
        <v>381</v>
      </c>
      <c r="E89" s="414"/>
      <c r="F89" s="414"/>
      <c r="G89" s="414"/>
    </row>
    <row r="90" spans="1:7" x14ac:dyDescent="0.2">
      <c r="A90" s="411" t="s">
        <v>271</v>
      </c>
      <c r="B90" s="419">
        <v>17</v>
      </c>
      <c r="C90" s="414"/>
      <c r="D90" s="418" t="s">
        <v>381</v>
      </c>
      <c r="E90" s="414"/>
      <c r="F90" s="414"/>
      <c r="G90" s="414"/>
    </row>
    <row r="91" spans="1:7" x14ac:dyDescent="0.2">
      <c r="A91" s="411" t="s">
        <v>272</v>
      </c>
      <c r="B91" s="419">
        <v>13</v>
      </c>
      <c r="C91" s="418"/>
      <c r="D91" s="418" t="s">
        <v>381</v>
      </c>
      <c r="E91" s="414"/>
      <c r="F91" s="414"/>
      <c r="G91" s="414"/>
    </row>
    <row r="92" spans="1:7" x14ac:dyDescent="0.2">
      <c r="A92" s="411" t="s">
        <v>273</v>
      </c>
      <c r="B92" s="419">
        <v>24</v>
      </c>
      <c r="C92" s="418"/>
      <c r="D92" s="418" t="s">
        <v>381</v>
      </c>
      <c r="E92" s="414"/>
      <c r="F92" s="414"/>
      <c r="G92" s="414"/>
    </row>
    <row r="93" spans="1:7" x14ac:dyDescent="0.2">
      <c r="A93" s="411" t="s">
        <v>274</v>
      </c>
      <c r="B93" s="419">
        <v>123</v>
      </c>
      <c r="C93" s="418"/>
      <c r="D93" s="418" t="s">
        <v>381</v>
      </c>
      <c r="E93" s="414"/>
      <c r="F93" s="414"/>
      <c r="G93" s="414"/>
    </row>
    <row r="94" spans="1:7" x14ac:dyDescent="0.2">
      <c r="A94" s="411" t="s">
        <v>275</v>
      </c>
      <c r="B94" s="419">
        <v>40</v>
      </c>
      <c r="C94" s="418"/>
      <c r="D94" s="418" t="s">
        <v>381</v>
      </c>
      <c r="E94" s="414"/>
      <c r="F94" s="414"/>
      <c r="G94" s="414"/>
    </row>
    <row r="95" spans="1:7" x14ac:dyDescent="0.2">
      <c r="A95" s="411" t="s">
        <v>90</v>
      </c>
      <c r="B95" s="419">
        <v>77</v>
      </c>
      <c r="C95" s="418"/>
      <c r="D95" s="418" t="s">
        <v>381</v>
      </c>
      <c r="E95" s="414"/>
      <c r="F95" s="414"/>
      <c r="G95" s="414"/>
    </row>
    <row r="96" spans="1:7" x14ac:dyDescent="0.2">
      <c r="A96" s="411" t="s">
        <v>276</v>
      </c>
      <c r="B96" s="419">
        <v>80</v>
      </c>
      <c r="C96" s="418"/>
      <c r="D96" s="418" t="s">
        <v>381</v>
      </c>
      <c r="E96" s="414"/>
      <c r="F96" s="414"/>
      <c r="G96" s="414"/>
    </row>
    <row r="97" spans="1:7" x14ac:dyDescent="0.2">
      <c r="A97" s="411" t="s">
        <v>277</v>
      </c>
      <c r="B97" s="419">
        <v>80</v>
      </c>
      <c r="C97" s="418"/>
      <c r="D97" s="418" t="s">
        <v>381</v>
      </c>
      <c r="E97" s="414"/>
      <c r="F97" s="414"/>
      <c r="G97" s="414"/>
    </row>
    <row r="98" spans="1:7" x14ac:dyDescent="0.2">
      <c r="A98" s="411" t="s">
        <v>153</v>
      </c>
      <c r="B98" s="419">
        <v>15</v>
      </c>
      <c r="C98" s="418"/>
      <c r="D98" s="418" t="s">
        <v>381</v>
      </c>
      <c r="E98" s="414"/>
      <c r="F98" s="414"/>
      <c r="G98" s="414"/>
    </row>
    <row r="99" spans="1:7" x14ac:dyDescent="0.2">
      <c r="A99" s="411" t="s">
        <v>278</v>
      </c>
      <c r="B99" s="419">
        <v>937</v>
      </c>
      <c r="C99" s="418"/>
      <c r="D99" s="418" t="s">
        <v>329</v>
      </c>
      <c r="E99" s="414"/>
      <c r="F99" s="414"/>
      <c r="G99" s="414"/>
    </row>
    <row r="100" spans="1:7" x14ac:dyDescent="0.2">
      <c r="A100" s="411" t="s">
        <v>279</v>
      </c>
      <c r="B100" s="419">
        <v>937</v>
      </c>
      <c r="C100" s="418"/>
      <c r="D100" s="418" t="s">
        <v>329</v>
      </c>
      <c r="F100" s="414"/>
      <c r="G100" s="414"/>
    </row>
    <row r="101" spans="1:7" x14ac:dyDescent="0.2">
      <c r="B101" s="419"/>
      <c r="C101" s="418"/>
      <c r="F101" s="414"/>
      <c r="G101" s="414"/>
    </row>
    <row r="102" spans="1:7" x14ac:dyDescent="0.2">
      <c r="A102" s="422" t="s">
        <v>148</v>
      </c>
      <c r="B102" s="419"/>
      <c r="C102" s="418"/>
      <c r="F102" s="414"/>
      <c r="G102" s="414"/>
    </row>
    <row r="103" spans="1:7" x14ac:dyDescent="0.2">
      <c r="A103" s="423" t="s">
        <v>330</v>
      </c>
      <c r="B103" s="424">
        <v>0.16200000000000001</v>
      </c>
      <c r="C103" s="425"/>
      <c r="D103" s="426" t="s">
        <v>32</v>
      </c>
    </row>
    <row r="104" spans="1:7" x14ac:dyDescent="0.2">
      <c r="A104" s="427" t="s">
        <v>354</v>
      </c>
      <c r="B104" s="428"/>
      <c r="C104" s="429">
        <v>9.67</v>
      </c>
      <c r="D104" s="430" t="s">
        <v>50</v>
      </c>
    </row>
    <row r="105" spans="1:7" x14ac:dyDescent="0.2">
      <c r="A105" s="423" t="s">
        <v>331</v>
      </c>
      <c r="B105" s="424">
        <v>0.128</v>
      </c>
      <c r="C105" s="431"/>
      <c r="D105" s="426" t="s">
        <v>32</v>
      </c>
    </row>
    <row r="106" spans="1:7" x14ac:dyDescent="0.2">
      <c r="A106" s="427" t="s">
        <v>355</v>
      </c>
      <c r="B106" s="428"/>
      <c r="C106" s="429">
        <v>8.6</v>
      </c>
      <c r="D106" s="430" t="s">
        <v>50</v>
      </c>
    </row>
    <row r="107" spans="1:7" x14ac:dyDescent="0.2">
      <c r="A107" s="423" t="s">
        <v>332</v>
      </c>
      <c r="B107" s="424">
        <v>0.11799999999999999</v>
      </c>
      <c r="C107" s="431"/>
      <c r="D107" s="426" t="s">
        <v>32</v>
      </c>
    </row>
    <row r="108" spans="1:7" x14ac:dyDescent="0.2">
      <c r="A108" s="427" t="s">
        <v>356</v>
      </c>
      <c r="B108" s="428"/>
      <c r="C108" s="429">
        <v>7.23</v>
      </c>
      <c r="D108" s="430" t="s">
        <v>50</v>
      </c>
    </row>
    <row r="109" spans="1:7" x14ac:dyDescent="0.2">
      <c r="A109" s="423" t="s">
        <v>333</v>
      </c>
      <c r="B109" s="424">
        <v>0.29199999999999998</v>
      </c>
      <c r="C109" s="431"/>
      <c r="D109" s="426" t="s">
        <v>32</v>
      </c>
    </row>
    <row r="110" spans="1:7" x14ac:dyDescent="0.2">
      <c r="A110" s="427" t="s">
        <v>357</v>
      </c>
      <c r="B110" s="428"/>
      <c r="C110" s="429">
        <v>7.7</v>
      </c>
      <c r="D110" s="430" t="s">
        <v>50</v>
      </c>
    </row>
    <row r="111" spans="1:7" x14ac:dyDescent="0.2">
      <c r="A111" s="423" t="s">
        <v>341</v>
      </c>
      <c r="B111" s="424">
        <v>0.20499999999999999</v>
      </c>
      <c r="C111" s="432"/>
      <c r="D111" s="426" t="s">
        <v>32</v>
      </c>
    </row>
    <row r="112" spans="1:7" x14ac:dyDescent="0.2">
      <c r="A112" s="427" t="s">
        <v>334</v>
      </c>
      <c r="B112" s="428"/>
      <c r="C112" s="433">
        <v>10.66</v>
      </c>
      <c r="D112" s="430" t="s">
        <v>50</v>
      </c>
    </row>
    <row r="113" spans="1:4" x14ac:dyDescent="0.2">
      <c r="A113" s="423" t="s">
        <v>335</v>
      </c>
      <c r="B113" s="424">
        <v>0.19</v>
      </c>
      <c r="C113" s="434"/>
      <c r="D113" s="426" t="s">
        <v>32</v>
      </c>
    </row>
    <row r="114" spans="1:4" x14ac:dyDescent="0.2">
      <c r="A114" s="427" t="s">
        <v>336</v>
      </c>
      <c r="B114" s="428"/>
      <c r="C114" s="433">
        <v>8.6300000000000008</v>
      </c>
      <c r="D114" s="430" t="s">
        <v>50</v>
      </c>
    </row>
    <row r="115" spans="1:4" x14ac:dyDescent="0.2">
      <c r="A115" s="423" t="s">
        <v>337</v>
      </c>
      <c r="B115" s="435">
        <v>0.151</v>
      </c>
      <c r="C115" s="434"/>
      <c r="D115" s="426" t="s">
        <v>32</v>
      </c>
    </row>
    <row r="116" spans="1:4" x14ac:dyDescent="0.2">
      <c r="A116" s="427" t="s">
        <v>338</v>
      </c>
      <c r="B116" s="436"/>
      <c r="C116" s="433">
        <v>8.5</v>
      </c>
      <c r="D116" s="430" t="s">
        <v>50</v>
      </c>
    </row>
    <row r="117" spans="1:4" x14ac:dyDescent="0.2">
      <c r="A117" s="423" t="s">
        <v>339</v>
      </c>
      <c r="B117" s="435">
        <v>0.316</v>
      </c>
      <c r="C117" s="434"/>
      <c r="D117" s="426" t="s">
        <v>32</v>
      </c>
    </row>
    <row r="118" spans="1:4" x14ac:dyDescent="0.2">
      <c r="A118" s="427" t="s">
        <v>340</v>
      </c>
      <c r="B118" s="436"/>
      <c r="C118" s="433">
        <v>7.8</v>
      </c>
      <c r="D118" s="430" t="s">
        <v>50</v>
      </c>
    </row>
    <row r="119" spans="1:4" x14ac:dyDescent="0.2">
      <c r="A119" s="423" t="s">
        <v>342</v>
      </c>
      <c r="B119" s="435">
        <v>0.27</v>
      </c>
      <c r="C119" s="434"/>
      <c r="D119" s="426" t="s">
        <v>32</v>
      </c>
    </row>
    <row r="120" spans="1:4" x14ac:dyDescent="0.2">
      <c r="A120" s="427" t="s">
        <v>343</v>
      </c>
      <c r="B120" s="436"/>
      <c r="C120" s="433">
        <v>6.7</v>
      </c>
      <c r="D120" s="430" t="s">
        <v>50</v>
      </c>
    </row>
    <row r="121" spans="1:4" x14ac:dyDescent="0.2">
      <c r="A121" s="423" t="s">
        <v>358</v>
      </c>
      <c r="B121" s="435">
        <v>0.25</v>
      </c>
      <c r="C121" s="434"/>
      <c r="D121" s="426" t="s">
        <v>32</v>
      </c>
    </row>
    <row r="122" spans="1:4" x14ac:dyDescent="0.2">
      <c r="A122" s="437" t="s">
        <v>344</v>
      </c>
      <c r="B122" s="436"/>
      <c r="C122" s="438">
        <v>8.6</v>
      </c>
      <c r="D122" s="430" t="s">
        <v>50</v>
      </c>
    </row>
    <row r="123" spans="1:4" x14ac:dyDescent="0.2">
      <c r="A123" s="423" t="s">
        <v>359</v>
      </c>
      <c r="B123" s="424">
        <v>0.255</v>
      </c>
      <c r="C123" s="434"/>
      <c r="D123" s="426" t="s">
        <v>32</v>
      </c>
    </row>
    <row r="124" spans="1:4" x14ac:dyDescent="0.2">
      <c r="A124" s="427" t="s">
        <v>345</v>
      </c>
      <c r="B124" s="428"/>
      <c r="C124" s="433">
        <v>7</v>
      </c>
      <c r="D124" s="430" t="s">
        <v>50</v>
      </c>
    </row>
    <row r="125" spans="1:4" x14ac:dyDescent="0.2">
      <c r="A125" s="439" t="s">
        <v>360</v>
      </c>
      <c r="B125" s="435">
        <v>0.27900000000000003</v>
      </c>
      <c r="C125" s="440"/>
      <c r="D125" s="426" t="s">
        <v>32</v>
      </c>
    </row>
    <row r="126" spans="1:4" x14ac:dyDescent="0.2">
      <c r="A126" s="437" t="s">
        <v>346</v>
      </c>
      <c r="B126" s="436"/>
      <c r="C126" s="438">
        <v>8.34</v>
      </c>
      <c r="D126" s="430" t="s">
        <v>50</v>
      </c>
    </row>
    <row r="127" spans="1:4" x14ac:dyDescent="0.2">
      <c r="A127" s="439" t="s">
        <v>347</v>
      </c>
      <c r="B127" s="435">
        <v>0.253</v>
      </c>
      <c r="C127" s="440"/>
      <c r="D127" s="426" t="s">
        <v>32</v>
      </c>
    </row>
    <row r="128" spans="1:4" x14ac:dyDescent="0.2">
      <c r="A128" s="437" t="s">
        <v>348</v>
      </c>
      <c r="B128" s="436"/>
      <c r="C128" s="438">
        <v>5.3</v>
      </c>
      <c r="D128" s="430" t="s">
        <v>50</v>
      </c>
    </row>
    <row r="129" spans="1:7" x14ac:dyDescent="0.2">
      <c r="A129" s="439" t="s">
        <v>361</v>
      </c>
      <c r="B129" s="435">
        <v>0.23599999999999999</v>
      </c>
      <c r="C129" s="440"/>
      <c r="D129" s="426" t="s">
        <v>32</v>
      </c>
    </row>
    <row r="130" spans="1:7" x14ac:dyDescent="0.2">
      <c r="A130" s="437" t="s">
        <v>349</v>
      </c>
      <c r="B130" s="436"/>
      <c r="C130" s="438">
        <v>5.37</v>
      </c>
      <c r="D130" s="441" t="s">
        <v>50</v>
      </c>
    </row>
    <row r="131" spans="1:7" x14ac:dyDescent="0.2">
      <c r="A131" s="439" t="s">
        <v>350</v>
      </c>
      <c r="B131" s="435">
        <v>0.34300000000000003</v>
      </c>
      <c r="C131" s="440"/>
      <c r="D131" s="426" t="s">
        <v>32</v>
      </c>
    </row>
    <row r="132" spans="1:7" x14ac:dyDescent="0.2">
      <c r="A132" s="437" t="s">
        <v>351</v>
      </c>
      <c r="B132" s="436"/>
      <c r="C132" s="438">
        <v>7.03</v>
      </c>
      <c r="D132" s="430" t="s">
        <v>50</v>
      </c>
    </row>
    <row r="133" spans="1:7" x14ac:dyDescent="0.2">
      <c r="A133" s="439" t="s">
        <v>352</v>
      </c>
      <c r="B133" s="435">
        <v>0.314</v>
      </c>
      <c r="C133" s="440"/>
      <c r="D133" s="426" t="s">
        <v>32</v>
      </c>
    </row>
    <row r="134" spans="1:7" x14ac:dyDescent="0.2">
      <c r="A134" s="437" t="s">
        <v>353</v>
      </c>
      <c r="B134" s="436"/>
      <c r="C134" s="438">
        <v>7.3</v>
      </c>
      <c r="D134" s="441" t="s">
        <v>50</v>
      </c>
      <c r="F134" s="414"/>
      <c r="G134" s="414"/>
    </row>
  </sheetData>
  <pageMargins left="0.7" right="0.7" top="0.75" bottom="0.75" header="0.3" footer="0.3"/>
  <pageSetup scale="83" fitToHeight="2" orientation="portrait" verticalDpi="1200"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'day15'!B4+1</f>
        <v>44546</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461" t="s">
        <v>30</v>
      </c>
      <c r="D72" s="470">
        <v>0</v>
      </c>
      <c r="E72" s="461">
        <f>INDEX(rate!$A$49:$D$55,MATCH(A72,rate!$A$49:$A$55,0),2)</f>
        <v>18364</v>
      </c>
      <c r="F72" s="471">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'day16'!B4+1</f>
        <v>44547</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236" t="s">
        <v>30</v>
      </c>
      <c r="D72" s="237">
        <v>0</v>
      </c>
      <c r="E72" s="236">
        <f>INDEX(rate!$A$49:$D$55,MATCH(A72,rate!$A$49:$A$55,0),2)</f>
        <v>18364</v>
      </c>
      <c r="F72" s="254">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'day17'!B4+1</f>
        <v>44548</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461" t="s">
        <v>30</v>
      </c>
      <c r="D72" s="470">
        <v>0</v>
      </c>
      <c r="E72" s="461">
        <f>INDEX(rate!$A$49:$D$55,MATCH(A72,rate!$A$49:$A$55,0),2)</f>
        <v>18364</v>
      </c>
      <c r="F72" s="471">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'day18'!B4+1</f>
        <v>44549</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236" t="s">
        <v>30</v>
      </c>
      <c r="D72" s="237">
        <v>0</v>
      </c>
      <c r="E72" s="236">
        <f>INDEX(rate!$A$49:$D$55,MATCH(A72,rate!$A$49:$A$55,0),2)</f>
        <v>18364</v>
      </c>
      <c r="F72" s="254">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'day19'!B4+1</f>
        <v>44550</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461" t="s">
        <v>30</v>
      </c>
      <c r="D72" s="470">
        <v>0</v>
      </c>
      <c r="E72" s="461">
        <f>INDEX(rate!$A$49:$D$55,MATCH(A72,rate!$A$49:$A$55,0),2)</f>
        <v>18364</v>
      </c>
      <c r="F72" s="471">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'day20'!B4+1</f>
        <v>44551</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236" t="s">
        <v>30</v>
      </c>
      <c r="D72" s="237">
        <v>0</v>
      </c>
      <c r="E72" s="236">
        <f>INDEX(rate!$A$49:$D$55,MATCH(A72,rate!$A$49:$A$55,0),2)</f>
        <v>18364</v>
      </c>
      <c r="F72" s="254">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'day21'!B4+1</f>
        <v>44552</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461" t="s">
        <v>30</v>
      </c>
      <c r="D72" s="470">
        <v>0</v>
      </c>
      <c r="E72" s="461">
        <f>INDEX(rate!$A$49:$D$55,MATCH(A72,rate!$A$49:$A$55,0),2)</f>
        <v>18364</v>
      </c>
      <c r="F72" s="471">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'day22'!B4+1</f>
        <v>44553</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236" t="s">
        <v>30</v>
      </c>
      <c r="D72" s="237">
        <v>0</v>
      </c>
      <c r="E72" s="236">
        <f>INDEX(rate!$A$49:$D$55,MATCH(A72,rate!$A$49:$A$55,0),2)</f>
        <v>18364</v>
      </c>
      <c r="F72" s="254">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'day23'!B4+1</f>
        <v>44554</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461" t="s">
        <v>30</v>
      </c>
      <c r="D72" s="470">
        <v>0</v>
      </c>
      <c r="E72" s="461">
        <f>INDEX(rate!$A$49:$D$55,MATCH(A72,rate!$A$49:$A$55,0),2)</f>
        <v>18364</v>
      </c>
      <c r="F72" s="471">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'day24'!B4+1</f>
        <v>44555</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236" t="s">
        <v>30</v>
      </c>
      <c r="D72" s="237">
        <v>0</v>
      </c>
      <c r="E72" s="236">
        <f>INDEX(rate!$A$49:$D$55,MATCH(A72,rate!$A$49:$A$55,0),2)</f>
        <v>18364</v>
      </c>
      <c r="F72" s="254">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46"/>
  <sheetViews>
    <sheetView showGridLines="0" zoomScaleNormal="100" workbookViewId="0">
      <selection activeCell="B6" sqref="B6"/>
    </sheetView>
  </sheetViews>
  <sheetFormatPr defaultRowHeight="12.75" x14ac:dyDescent="0.2"/>
  <cols>
    <col min="1" max="1" width="11.42578125" style="72" customWidth="1"/>
    <col min="2" max="2" width="14.140625" style="72" bestFit="1" customWidth="1"/>
    <col min="3" max="3" width="11.42578125" style="72" customWidth="1"/>
    <col min="4" max="4" width="5" style="72" customWidth="1"/>
    <col min="5" max="5" width="17.140625" style="72" customWidth="1"/>
    <col min="6" max="6" width="16.28515625" style="410" customWidth="1"/>
    <col min="7" max="7" width="16.5703125" style="410" customWidth="1"/>
    <col min="8" max="16384" width="9.140625" style="72"/>
  </cols>
  <sheetData>
    <row r="1" spans="1:7" ht="13.5" thickBot="1" x14ac:dyDescent="0.25">
      <c r="A1" s="74"/>
      <c r="B1" s="75"/>
      <c r="C1" s="75"/>
      <c r="D1" s="75"/>
      <c r="E1" s="75"/>
      <c r="F1" s="459" t="s">
        <v>247</v>
      </c>
      <c r="G1" s="460">
        <v>44503</v>
      </c>
    </row>
    <row r="2" spans="1:7" ht="23.25" x14ac:dyDescent="0.35">
      <c r="A2" s="501" t="s">
        <v>241</v>
      </c>
      <c r="B2" s="502"/>
      <c r="C2" s="502"/>
      <c r="D2" s="502"/>
      <c r="E2" s="502"/>
      <c r="F2" s="502"/>
      <c r="G2" s="503"/>
    </row>
    <row r="3" spans="1:7" x14ac:dyDescent="0.2">
      <c r="A3" s="76"/>
      <c r="B3" s="77"/>
      <c r="C3" s="77"/>
      <c r="D3" s="77"/>
      <c r="E3" s="77"/>
      <c r="F3" s="78"/>
      <c r="G3" s="79"/>
    </row>
    <row r="4" spans="1:7" x14ac:dyDescent="0.2">
      <c r="A4" s="76"/>
      <c r="B4" s="77"/>
      <c r="C4" s="77"/>
      <c r="D4" s="77"/>
      <c r="E4" s="77"/>
      <c r="F4" s="78"/>
      <c r="G4" s="79"/>
    </row>
    <row r="5" spans="1:7" x14ac:dyDescent="0.2">
      <c r="A5" s="76"/>
      <c r="B5" s="77"/>
      <c r="C5" s="77"/>
      <c r="D5" s="77"/>
      <c r="E5" s="77"/>
      <c r="F5" s="78"/>
      <c r="G5" s="79"/>
    </row>
    <row r="6" spans="1:7" ht="13.5" thickBot="1" x14ac:dyDescent="0.25">
      <c r="A6" s="80" t="s">
        <v>3</v>
      </c>
      <c r="B6" s="442" t="s">
        <v>385</v>
      </c>
      <c r="C6" s="77"/>
      <c r="D6" s="77"/>
      <c r="E6" s="81" t="s">
        <v>52</v>
      </c>
      <c r="F6" s="504" t="s">
        <v>282</v>
      </c>
      <c r="G6" s="505"/>
    </row>
    <row r="7" spans="1:7" x14ac:dyDescent="0.2">
      <c r="A7" s="76"/>
      <c r="B7" s="77"/>
      <c r="C7" s="77"/>
      <c r="D7" s="77"/>
      <c r="E7" s="77"/>
      <c r="F7" s="78"/>
      <c r="G7" s="79"/>
    </row>
    <row r="8" spans="1:7" x14ac:dyDescent="0.2">
      <c r="A8" s="76"/>
      <c r="B8" s="77"/>
      <c r="C8" s="77"/>
      <c r="D8" s="77"/>
      <c r="E8" s="77"/>
      <c r="F8" s="78"/>
      <c r="G8" s="79"/>
    </row>
    <row r="9" spans="1:7" ht="13.5" thickBot="1" x14ac:dyDescent="0.25">
      <c r="A9" s="82" t="s">
        <v>140</v>
      </c>
      <c r="B9" s="77"/>
      <c r="C9" s="83">
        <v>44531</v>
      </c>
      <c r="D9" s="84" t="s">
        <v>102</v>
      </c>
      <c r="E9" s="83">
        <f>C9+30</f>
        <v>44561</v>
      </c>
      <c r="F9" s="78"/>
      <c r="G9" s="79"/>
    </row>
    <row r="10" spans="1:7" x14ac:dyDescent="0.2">
      <c r="A10" s="74"/>
      <c r="B10" s="401"/>
      <c r="C10" s="402"/>
      <c r="D10" s="403"/>
      <c r="E10" s="405"/>
      <c r="F10" s="85"/>
      <c r="G10" s="86"/>
    </row>
    <row r="11" spans="1:7" x14ac:dyDescent="0.2">
      <c r="A11" s="87" t="s">
        <v>101</v>
      </c>
      <c r="B11" s="88"/>
      <c r="C11" s="88"/>
      <c r="D11" s="88"/>
      <c r="E11" s="404"/>
      <c r="F11" s="406"/>
      <c r="G11" s="89">
        <v>5000000</v>
      </c>
    </row>
    <row r="12" spans="1:7" x14ac:dyDescent="0.2">
      <c r="A12" s="90"/>
      <c r="B12" s="91"/>
      <c r="C12" s="91"/>
      <c r="D12" s="91"/>
      <c r="E12" s="91"/>
      <c r="F12" s="92"/>
      <c r="G12" s="79"/>
    </row>
    <row r="13" spans="1:7" x14ac:dyDescent="0.2">
      <c r="A13" s="90" t="s">
        <v>210</v>
      </c>
      <c r="B13" s="91"/>
      <c r="C13" s="91"/>
      <c r="D13" s="91"/>
      <c r="E13" s="91"/>
      <c r="F13" s="93">
        <f>'Daily Summary'!C42</f>
        <v>0</v>
      </c>
      <c r="G13" s="94"/>
    </row>
    <row r="14" spans="1:7" x14ac:dyDescent="0.2">
      <c r="A14" s="90" t="s">
        <v>211</v>
      </c>
      <c r="B14" s="91"/>
      <c r="C14" s="91"/>
      <c r="D14" s="91"/>
      <c r="E14" s="91"/>
      <c r="F14" s="93">
        <f>'Daily Summary'!D42</f>
        <v>0</v>
      </c>
      <c r="G14" s="94"/>
    </row>
    <row r="15" spans="1:7" x14ac:dyDescent="0.2">
      <c r="A15" s="90" t="s">
        <v>212</v>
      </c>
      <c r="B15" s="91"/>
      <c r="C15" s="91"/>
      <c r="D15" s="91"/>
      <c r="E15" s="91"/>
      <c r="F15" s="93">
        <f>'Daily Summary'!E42</f>
        <v>0</v>
      </c>
      <c r="G15" s="79"/>
    </row>
    <row r="16" spans="1:7" x14ac:dyDescent="0.2">
      <c r="A16" s="90" t="s">
        <v>213</v>
      </c>
      <c r="B16" s="91"/>
      <c r="C16" s="91"/>
      <c r="D16" s="91"/>
      <c r="E16" s="91"/>
      <c r="F16" s="93">
        <f>'Daily Summary'!F42</f>
        <v>0</v>
      </c>
      <c r="G16" s="94"/>
    </row>
    <row r="17" spans="1:7" x14ac:dyDescent="0.2">
      <c r="A17" s="90" t="s">
        <v>214</v>
      </c>
      <c r="B17" s="91"/>
      <c r="C17" s="91"/>
      <c r="D17" s="91"/>
      <c r="E17" s="91"/>
      <c r="F17" s="93">
        <f>'Daily Summary'!G42</f>
        <v>0</v>
      </c>
      <c r="G17" s="94"/>
    </row>
    <row r="18" spans="1:7" x14ac:dyDescent="0.2">
      <c r="A18" s="90" t="s">
        <v>226</v>
      </c>
      <c r="B18" s="91"/>
      <c r="C18" s="91"/>
      <c r="D18" s="91"/>
      <c r="E18" s="91"/>
      <c r="F18" s="93">
        <f>'Daily Summary'!H42</f>
        <v>0</v>
      </c>
      <c r="G18" s="79"/>
    </row>
    <row r="19" spans="1:7" x14ac:dyDescent="0.2">
      <c r="A19" s="90" t="s">
        <v>215</v>
      </c>
      <c r="B19" s="91"/>
      <c r="C19" s="91"/>
      <c r="D19" s="91"/>
      <c r="E19" s="91"/>
      <c r="F19" s="93">
        <f>'Daily Summary'!I42</f>
        <v>0</v>
      </c>
      <c r="G19" s="94"/>
    </row>
    <row r="20" spans="1:7" x14ac:dyDescent="0.2">
      <c r="A20" s="95" t="s">
        <v>154</v>
      </c>
      <c r="B20" s="96"/>
      <c r="C20" s="96"/>
      <c r="D20" s="96"/>
      <c r="E20" s="96"/>
      <c r="F20" s="97">
        <f>SUM(F13:F19)</f>
        <v>0</v>
      </c>
      <c r="G20" s="94"/>
    </row>
    <row r="21" spans="1:7" x14ac:dyDescent="0.2">
      <c r="A21" s="90"/>
      <c r="B21" s="91"/>
      <c r="C21" s="91"/>
      <c r="D21" s="91"/>
      <c r="E21" s="91"/>
      <c r="F21" s="93"/>
      <c r="G21" s="94"/>
    </row>
    <row r="22" spans="1:7" x14ac:dyDescent="0.2">
      <c r="A22" s="90" t="s">
        <v>362</v>
      </c>
      <c r="B22" s="91"/>
      <c r="C22" s="91"/>
      <c r="D22" s="91"/>
      <c r="E22" s="91"/>
      <c r="F22" s="93">
        <f>'Daily Summary'!K42</f>
        <v>0</v>
      </c>
      <c r="G22" s="79"/>
    </row>
    <row r="23" spans="1:7" x14ac:dyDescent="0.2">
      <c r="A23" s="90" t="s">
        <v>363</v>
      </c>
      <c r="B23" s="91"/>
      <c r="C23" s="91"/>
      <c r="D23" s="91"/>
      <c r="E23" s="91"/>
      <c r="F23" s="93">
        <f>'Daily Summary'!L42</f>
        <v>0</v>
      </c>
      <c r="G23" s="94"/>
    </row>
    <row r="24" spans="1:7" x14ac:dyDescent="0.2">
      <c r="A24" s="98" t="s">
        <v>364</v>
      </c>
      <c r="B24" s="88"/>
      <c r="C24" s="88"/>
      <c r="D24" s="88"/>
      <c r="E24" s="88"/>
      <c r="F24" s="93">
        <f>'Daily Summary'!M42</f>
        <v>0</v>
      </c>
      <c r="G24" s="99"/>
    </row>
    <row r="25" spans="1:7" x14ac:dyDescent="0.2">
      <c r="A25" s="98" t="s">
        <v>365</v>
      </c>
      <c r="B25" s="88"/>
      <c r="C25" s="88"/>
      <c r="D25" s="88"/>
      <c r="E25" s="88"/>
      <c r="F25" s="93">
        <f>'Daily Summary'!N42</f>
        <v>0</v>
      </c>
      <c r="G25" s="99"/>
    </row>
    <row r="26" spans="1:7" x14ac:dyDescent="0.2">
      <c r="A26" s="98" t="s">
        <v>366</v>
      </c>
      <c r="B26" s="88"/>
      <c r="C26" s="88"/>
      <c r="D26" s="88"/>
      <c r="E26" s="88"/>
      <c r="F26" s="93">
        <f>'Daily Summary'!O42</f>
        <v>0</v>
      </c>
      <c r="G26" s="99"/>
    </row>
    <row r="27" spans="1:7" x14ac:dyDescent="0.2">
      <c r="A27" s="98" t="s">
        <v>367</v>
      </c>
      <c r="B27" s="88"/>
      <c r="C27" s="88"/>
      <c r="D27" s="88"/>
      <c r="E27" s="88"/>
      <c r="F27" s="93">
        <f>'Daily Summary'!P42</f>
        <v>0</v>
      </c>
      <c r="G27" s="99"/>
    </row>
    <row r="28" spans="1:7" x14ac:dyDescent="0.2">
      <c r="A28" s="90" t="s">
        <v>368</v>
      </c>
      <c r="B28" s="91"/>
      <c r="C28" s="91"/>
      <c r="D28" s="91"/>
      <c r="E28" s="91"/>
      <c r="F28" s="93">
        <f>'Daily Summary'!Q42</f>
        <v>0</v>
      </c>
      <c r="G28" s="94"/>
    </row>
    <row r="29" spans="1:7" x14ac:dyDescent="0.2">
      <c r="A29" s="90" t="s">
        <v>369</v>
      </c>
      <c r="B29" s="91"/>
      <c r="C29" s="91"/>
      <c r="D29" s="91"/>
      <c r="E29" s="91"/>
      <c r="F29" s="93">
        <f>'Daily Summary'!R42</f>
        <v>0</v>
      </c>
      <c r="G29" s="94"/>
    </row>
    <row r="30" spans="1:7" x14ac:dyDescent="0.2">
      <c r="A30" s="95" t="s">
        <v>151</v>
      </c>
      <c r="B30" s="96"/>
      <c r="C30" s="96"/>
      <c r="D30" s="96"/>
      <c r="E30" s="96"/>
      <c r="F30" s="97">
        <f>SUM(F22:F29)</f>
        <v>0</v>
      </c>
      <c r="G30" s="94"/>
    </row>
    <row r="31" spans="1:7" x14ac:dyDescent="0.2">
      <c r="A31" s="90"/>
      <c r="B31" s="91"/>
      <c r="C31" s="91"/>
      <c r="D31" s="91"/>
      <c r="E31" s="91"/>
      <c r="F31" s="93"/>
      <c r="G31" s="94"/>
    </row>
    <row r="32" spans="1:7" x14ac:dyDescent="0.2">
      <c r="A32" s="100" t="s">
        <v>155</v>
      </c>
      <c r="B32" s="101"/>
      <c r="C32" s="101"/>
      <c r="D32" s="101"/>
      <c r="E32" s="101"/>
      <c r="F32" s="102"/>
      <c r="G32" s="103">
        <f>F20+F30</f>
        <v>0</v>
      </c>
    </row>
    <row r="33" spans="1:7" ht="13.5" thickBot="1" x14ac:dyDescent="0.25">
      <c r="A33" s="104" t="s">
        <v>156</v>
      </c>
      <c r="B33" s="105"/>
      <c r="C33" s="105"/>
      <c r="D33" s="105"/>
      <c r="E33" s="105"/>
      <c r="F33" s="106"/>
      <c r="G33" s="107">
        <f>G11-F30</f>
        <v>5000000</v>
      </c>
    </row>
    <row r="34" spans="1:7" x14ac:dyDescent="0.2">
      <c r="A34" s="74"/>
      <c r="B34" s="75"/>
      <c r="C34" s="75"/>
      <c r="D34" s="75"/>
      <c r="E34" s="75"/>
      <c r="F34" s="85"/>
      <c r="G34" s="86"/>
    </row>
    <row r="35" spans="1:7" ht="13.5" thickBot="1" x14ac:dyDescent="0.25">
      <c r="A35" s="82" t="s">
        <v>139</v>
      </c>
      <c r="B35" s="77"/>
      <c r="C35" s="77"/>
      <c r="D35" s="77"/>
      <c r="E35" s="77"/>
      <c r="F35" s="78"/>
      <c r="G35" s="79"/>
    </row>
    <row r="36" spans="1:7" x14ac:dyDescent="0.2">
      <c r="A36" s="108" t="s">
        <v>157</v>
      </c>
      <c r="B36" s="109"/>
      <c r="C36" s="109"/>
      <c r="D36" s="109"/>
      <c r="E36" s="109"/>
      <c r="F36" s="474">
        <f>SUM(F30)</f>
        <v>0</v>
      </c>
      <c r="G36" s="86"/>
    </row>
    <row r="37" spans="1:7" x14ac:dyDescent="0.2">
      <c r="A37" s="90" t="s">
        <v>142</v>
      </c>
      <c r="B37" s="91"/>
      <c r="C37" s="91"/>
      <c r="D37" s="91"/>
      <c r="E37" s="91"/>
      <c r="F37" s="475">
        <v>1</v>
      </c>
      <c r="G37" s="79"/>
    </row>
    <row r="38" spans="1:7" x14ac:dyDescent="0.2">
      <c r="A38" s="90" t="s">
        <v>154</v>
      </c>
      <c r="B38" s="91"/>
      <c r="C38" s="91"/>
      <c r="D38" s="91"/>
      <c r="E38" s="91"/>
      <c r="F38" s="476">
        <f>F20</f>
        <v>0</v>
      </c>
      <c r="G38" s="94"/>
    </row>
    <row r="39" spans="1:7" x14ac:dyDescent="0.2">
      <c r="A39" s="110" t="s">
        <v>158</v>
      </c>
      <c r="B39" s="101"/>
      <c r="C39" s="101"/>
      <c r="D39" s="101"/>
      <c r="E39" s="101"/>
      <c r="F39" s="477">
        <v>1</v>
      </c>
      <c r="G39" s="111"/>
    </row>
    <row r="40" spans="1:7" x14ac:dyDescent="0.2">
      <c r="A40" s="110" t="s">
        <v>159</v>
      </c>
      <c r="B40" s="101"/>
      <c r="C40" s="101"/>
      <c r="D40" s="101"/>
      <c r="E40" s="101"/>
      <c r="F40" s="477">
        <v>30</v>
      </c>
      <c r="G40" s="111"/>
    </row>
    <row r="41" spans="1:7" ht="13.5" thickBot="1" x14ac:dyDescent="0.25">
      <c r="A41" s="104" t="s">
        <v>160</v>
      </c>
      <c r="B41" s="105"/>
      <c r="C41" s="105"/>
      <c r="D41" s="105"/>
      <c r="E41" s="105"/>
      <c r="F41" s="106"/>
      <c r="G41" s="107">
        <f>F36/F37</f>
        <v>0</v>
      </c>
    </row>
    <row r="42" spans="1:7" ht="13.5" thickBot="1" x14ac:dyDescent="0.25">
      <c r="A42" s="112" t="s">
        <v>227</v>
      </c>
      <c r="B42" s="113"/>
      <c r="C42" s="113"/>
      <c r="D42" s="113"/>
      <c r="E42" s="113"/>
      <c r="F42" s="114"/>
      <c r="G42" s="107">
        <f>F38/F39</f>
        <v>0</v>
      </c>
    </row>
    <row r="43" spans="1:7" ht="13.5" thickBot="1" x14ac:dyDescent="0.25">
      <c r="A43" s="115" t="s">
        <v>228</v>
      </c>
      <c r="B43" s="116"/>
      <c r="C43" s="116"/>
      <c r="D43" s="116"/>
      <c r="E43" s="116"/>
      <c r="F43" s="117"/>
      <c r="G43" s="107">
        <f>(G41+G42)</f>
        <v>0</v>
      </c>
    </row>
    <row r="44" spans="1:7" ht="13.5" thickBot="1" x14ac:dyDescent="0.25">
      <c r="A44" s="76"/>
      <c r="B44" s="77"/>
      <c r="C44" s="77"/>
      <c r="D44" s="77"/>
      <c r="E44" s="77"/>
      <c r="F44" s="78"/>
      <c r="G44" s="79"/>
    </row>
    <row r="45" spans="1:7" x14ac:dyDescent="0.2">
      <c r="A45" s="118" t="s">
        <v>143</v>
      </c>
      <c r="B45" s="119"/>
      <c r="C45" s="119"/>
      <c r="D45" s="119"/>
      <c r="E45" s="119"/>
      <c r="F45" s="120"/>
      <c r="G45" s="121">
        <f>G43*F40</f>
        <v>0</v>
      </c>
    </row>
    <row r="46" spans="1:7" ht="13.5" thickBot="1" x14ac:dyDescent="0.25">
      <c r="A46" s="27" t="s">
        <v>229</v>
      </c>
      <c r="B46" s="122"/>
      <c r="C46" s="122"/>
      <c r="D46" s="122"/>
      <c r="E46" s="122"/>
      <c r="F46" s="123"/>
      <c r="G46" s="124"/>
    </row>
  </sheetData>
  <mergeCells count="2">
    <mergeCell ref="A2:G2"/>
    <mergeCell ref="F6:G6"/>
  </mergeCells>
  <phoneticPr fontId="0" type="noConversion"/>
  <printOptions horizontalCentered="1"/>
  <pageMargins left="0.5" right="0.5" top="1" bottom="1" header="0.5" footer="0.5"/>
  <pageSetup orientation="portrait" horizontalDpi="4294967293" verticalDpi="1200" r:id="rId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'day25'!B4+1</f>
        <v>44556</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461" t="s">
        <v>30</v>
      </c>
      <c r="D72" s="470">
        <v>0</v>
      </c>
      <c r="E72" s="461">
        <f>INDEX(rate!$A$49:$D$55,MATCH(A72,rate!$A$49:$A$55,0),2)</f>
        <v>18364</v>
      </c>
      <c r="F72" s="471">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dataConsolidate/>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'day26'!B4+1</f>
        <v>44557</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236" t="s">
        <v>30</v>
      </c>
      <c r="D72" s="237">
        <v>0</v>
      </c>
      <c r="E72" s="236">
        <f>INDEX(rate!$A$49:$D$55,MATCH(A72,rate!$A$49:$A$55,0),2)</f>
        <v>18364</v>
      </c>
      <c r="F72" s="254">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'day27'!B4+1</f>
        <v>44558</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461" t="s">
        <v>30</v>
      </c>
      <c r="D72" s="470">
        <v>0</v>
      </c>
      <c r="E72" s="461">
        <f>INDEX(rate!$A$49:$D$55,MATCH(A72,rate!$A$49:$A$55,0),2)</f>
        <v>18364</v>
      </c>
      <c r="F72" s="471">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'day28'!B4+1</f>
        <v>44559</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236" t="s">
        <v>30</v>
      </c>
      <c r="D72" s="237">
        <v>0</v>
      </c>
      <c r="E72" s="236">
        <f>INDEX(rate!$A$49:$D$55,MATCH(A72,rate!$A$49:$A$55,0),2)</f>
        <v>18364</v>
      </c>
      <c r="F72" s="254">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'day29'!B4+1</f>
        <v>44560</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461" t="s">
        <v>30</v>
      </c>
      <c r="D72" s="470">
        <v>0</v>
      </c>
      <c r="E72" s="461">
        <f>INDEX(rate!$A$49:$D$55,MATCH(A72,rate!$A$49:$A$55,0),2)</f>
        <v>18364</v>
      </c>
      <c r="F72" s="471">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xWindow="83" yWindow="500"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horizontalDpi="4294967293" r:id="rId1"/>
  <headerFooter alignWithMargins="0"/>
  <legacyDrawing r:id="rId2"/>
  <extLst>
    <ext xmlns:x14="http://schemas.microsoft.com/office/spreadsheetml/2009/9/main" uri="{CCE6A557-97BC-4b89-ADB6-D9C93CAAB3DF}">
      <x14:dataValidations xmlns:xm="http://schemas.microsoft.com/office/excel/2006/main" disablePrompts="1" xWindow="83" yWindow="500"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'day30'!B4+1</f>
        <v>44561</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236" t="s">
        <v>30</v>
      </c>
      <c r="D72" s="237">
        <v>0</v>
      </c>
      <c r="E72" s="236">
        <f>INDEX(rate!$A$49:$D$55,MATCH(A72,rate!$A$49:$A$55,0),2)</f>
        <v>18364</v>
      </c>
      <c r="F72" s="254">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2:7" customFormat="1" x14ac:dyDescent="0.2">
      <c r="B193" s="5"/>
      <c r="C193" s="3"/>
      <c r="D193" s="1"/>
      <c r="E193" s="1"/>
      <c r="F193" s="1"/>
      <c r="G193" s="1"/>
    </row>
    <row r="194" spans="2:7" customFormat="1" x14ac:dyDescent="0.2">
      <c r="B194" s="5"/>
      <c r="C194" s="3"/>
      <c r="D194" s="1"/>
      <c r="E194" s="1"/>
      <c r="F194" s="1"/>
      <c r="G194" s="1"/>
    </row>
    <row r="195" spans="2:7" customFormat="1" x14ac:dyDescent="0.2">
      <c r="B195" s="5"/>
      <c r="C195" s="3"/>
      <c r="D195" s="1"/>
      <c r="E195" s="1"/>
      <c r="F195" s="1"/>
      <c r="G195" s="1"/>
    </row>
    <row r="196" spans="2:7" customFormat="1" x14ac:dyDescent="0.2">
      <c r="B196" s="5"/>
      <c r="C196" s="1"/>
      <c r="D196" s="1"/>
      <c r="E196" s="1"/>
      <c r="F196" s="1"/>
      <c r="G196" s="1"/>
    </row>
    <row r="197" spans="2:7" customFormat="1" x14ac:dyDescent="0.2">
      <c r="B197" s="5"/>
      <c r="C197" s="1"/>
      <c r="D197" s="1"/>
      <c r="E197" s="1"/>
      <c r="F197" s="1"/>
      <c r="G197" s="1"/>
    </row>
    <row r="198" spans="2:7" customFormat="1" x14ac:dyDescent="0.2">
      <c r="B198" s="5"/>
      <c r="C198" s="1"/>
      <c r="D198" s="1"/>
      <c r="E198" s="1"/>
      <c r="F198" s="1"/>
      <c r="G198" s="1"/>
    </row>
    <row r="199" spans="2:7" customFormat="1" x14ac:dyDescent="0.2">
      <c r="B199" s="5"/>
      <c r="C199" s="1"/>
      <c r="D199" s="1"/>
      <c r="E199" s="1"/>
      <c r="F199" s="1"/>
      <c r="G199" s="1"/>
    </row>
    <row r="200" spans="2:7" customFormat="1" x14ac:dyDescent="0.2">
      <c r="B200" s="5"/>
      <c r="C200" s="1"/>
      <c r="D200" s="1"/>
      <c r="E200" s="1"/>
      <c r="F200" s="1"/>
      <c r="G200" s="4"/>
    </row>
    <row r="201" spans="2:7" customFormat="1" x14ac:dyDescent="0.2">
      <c r="B201" s="5"/>
      <c r="C201" s="1"/>
      <c r="D201" s="1"/>
      <c r="E201" s="1"/>
      <c r="F201" s="1"/>
      <c r="G201" s="1"/>
    </row>
    <row r="202" spans="2:7" customFormat="1" x14ac:dyDescent="0.2">
      <c r="B202" s="5"/>
      <c r="C202" s="1"/>
      <c r="D202" s="1"/>
      <c r="E202" s="1"/>
      <c r="F202" s="1"/>
      <c r="G202" s="1"/>
    </row>
    <row r="203" spans="2:7" customFormat="1" x14ac:dyDescent="0.2">
      <c r="B203" s="5"/>
      <c r="C203" s="1"/>
      <c r="D203" s="1"/>
      <c r="E203" s="1"/>
      <c r="F203" s="1"/>
      <c r="G203" s="1"/>
    </row>
    <row r="204" spans="2:7" customFormat="1" x14ac:dyDescent="0.2">
      <c r="B204" s="5"/>
      <c r="C204" s="1"/>
      <c r="D204" s="1"/>
      <c r="E204" s="1"/>
      <c r="F204" s="1"/>
      <c r="G204" s="1"/>
    </row>
    <row r="205" spans="2:7" customFormat="1" x14ac:dyDescent="0.2">
      <c r="B205" s="5"/>
      <c r="C205" s="1"/>
      <c r="D205" s="1"/>
      <c r="E205" s="1"/>
      <c r="F205" s="1"/>
      <c r="G205" s="1"/>
    </row>
    <row r="206" spans="2:7" customFormat="1" x14ac:dyDescent="0.2">
      <c r="B206" s="5"/>
      <c r="C206" s="1"/>
      <c r="D206" s="1"/>
      <c r="E206" s="1"/>
      <c r="F206" s="1"/>
      <c r="G206" s="1"/>
    </row>
    <row r="207" spans="2:7" customFormat="1" x14ac:dyDescent="0.2">
      <c r="B207" s="5"/>
      <c r="C207" s="1"/>
      <c r="D207" s="1"/>
      <c r="E207" s="1"/>
      <c r="F207" s="1"/>
      <c r="G207" s="1"/>
    </row>
    <row r="208" spans="2:7" customFormat="1" x14ac:dyDescent="0.2">
      <c r="B208" s="5"/>
      <c r="C208" s="1"/>
      <c r="D208" s="1"/>
      <c r="E208" s="1"/>
      <c r="F208" s="1"/>
      <c r="G208" s="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xWindow="147" yWindow="636"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horizontalDpi="4294967293" r:id="rId1"/>
  <headerFooter alignWithMargins="0"/>
  <legacyDrawing r:id="rId2"/>
  <extLst>
    <ext xmlns:x14="http://schemas.microsoft.com/office/spreadsheetml/2009/9/main" uri="{CCE6A557-97BC-4b89-ADB6-D9C93CAAB3DF}">
      <x14:dataValidations xmlns:xm="http://schemas.microsoft.com/office/excel/2006/main" disablePrompts="1" xWindow="147" yWindow="636"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J162"/>
  <sheetViews>
    <sheetView workbookViewId="0">
      <selection activeCell="A102" sqref="A102"/>
    </sheetView>
  </sheetViews>
  <sheetFormatPr defaultRowHeight="12.75" x14ac:dyDescent="0.2"/>
  <cols>
    <col min="1" max="1" width="47.140625" customWidth="1"/>
    <col min="2" max="2" width="9.5703125" bestFit="1" customWidth="1"/>
    <col min="4" max="4" width="9.140625" style="19"/>
    <col min="6" max="6" width="21.140625" customWidth="1"/>
  </cols>
  <sheetData>
    <row r="1" spans="1:7" s="19" customFormat="1" ht="10.5" x14ac:dyDescent="0.15">
      <c r="A1" s="19" t="s">
        <v>28</v>
      </c>
      <c r="B1" s="36"/>
      <c r="C1" s="38"/>
      <c r="D1" s="38"/>
      <c r="E1" s="18"/>
      <c r="F1" s="19" t="s">
        <v>28</v>
      </c>
      <c r="G1" s="37" t="s">
        <v>29</v>
      </c>
    </row>
    <row r="2" spans="1:7" x14ac:dyDescent="0.2">
      <c r="B2" s="11"/>
      <c r="C2" s="8"/>
      <c r="D2" s="38"/>
      <c r="E2" s="1"/>
      <c r="G2" s="10"/>
    </row>
    <row r="3" spans="1:7" x14ac:dyDescent="0.2">
      <c r="A3" s="455" t="s">
        <v>144</v>
      </c>
      <c r="B3" s="19"/>
      <c r="C3" s="18"/>
      <c r="D3" s="26"/>
      <c r="E3" s="1"/>
      <c r="F3" s="456" t="s">
        <v>145</v>
      </c>
      <c r="G3" s="10"/>
    </row>
    <row r="4" spans="1:7" x14ac:dyDescent="0.2">
      <c r="A4" s="19" t="s">
        <v>242</v>
      </c>
      <c r="B4" s="22">
        <v>4106</v>
      </c>
      <c r="C4" s="18"/>
      <c r="D4" s="38" t="s">
        <v>30</v>
      </c>
      <c r="E4" s="1"/>
      <c r="F4" s="19" t="s">
        <v>179</v>
      </c>
      <c r="G4" s="20">
        <v>82</v>
      </c>
    </row>
    <row r="5" spans="1:7" x14ac:dyDescent="0.2">
      <c r="A5" s="19" t="s">
        <v>316</v>
      </c>
      <c r="B5" s="22">
        <v>14667</v>
      </c>
      <c r="C5" s="18"/>
      <c r="D5" s="38" t="s">
        <v>30</v>
      </c>
      <c r="E5" s="1"/>
      <c r="F5" s="19" t="s">
        <v>174</v>
      </c>
      <c r="G5" s="20">
        <v>106</v>
      </c>
    </row>
    <row r="6" spans="1:7" x14ac:dyDescent="0.2">
      <c r="A6" s="19" t="s">
        <v>317</v>
      </c>
      <c r="B6" s="22">
        <v>7556</v>
      </c>
      <c r="C6" s="18"/>
      <c r="D6" s="38" t="s">
        <v>30</v>
      </c>
      <c r="E6" s="1"/>
      <c r="F6" s="19" t="s">
        <v>175</v>
      </c>
      <c r="G6" s="20">
        <v>127</v>
      </c>
    </row>
    <row r="7" spans="1:7" x14ac:dyDescent="0.2">
      <c r="A7" s="19" t="s">
        <v>243</v>
      </c>
      <c r="B7" s="22">
        <v>6406</v>
      </c>
      <c r="C7" s="18"/>
      <c r="D7" s="38" t="s">
        <v>30</v>
      </c>
      <c r="E7" s="1"/>
      <c r="F7" s="19" t="s">
        <v>176</v>
      </c>
      <c r="G7" s="20">
        <v>150</v>
      </c>
    </row>
    <row r="8" spans="1:7" x14ac:dyDescent="0.2">
      <c r="A8" s="19" t="s">
        <v>244</v>
      </c>
      <c r="B8" s="22">
        <v>3364</v>
      </c>
      <c r="C8" s="18"/>
      <c r="D8" s="38" t="s">
        <v>30</v>
      </c>
      <c r="E8" s="1"/>
      <c r="F8" s="19" t="s">
        <v>177</v>
      </c>
      <c r="G8" s="20">
        <v>169</v>
      </c>
    </row>
    <row r="9" spans="1:7" x14ac:dyDescent="0.2">
      <c r="A9" s="19" t="s">
        <v>245</v>
      </c>
      <c r="B9" s="22">
        <v>3329</v>
      </c>
      <c r="C9" s="18"/>
      <c r="D9" s="38" t="s">
        <v>30</v>
      </c>
      <c r="E9" s="1"/>
      <c r="F9" s="19" t="s">
        <v>178</v>
      </c>
      <c r="G9" s="20">
        <v>190</v>
      </c>
    </row>
    <row r="10" spans="1:7" x14ac:dyDescent="0.2">
      <c r="A10" s="19" t="s">
        <v>318</v>
      </c>
      <c r="B10" s="22">
        <v>1544</v>
      </c>
      <c r="C10" s="18"/>
      <c r="D10" s="38" t="s">
        <v>30</v>
      </c>
      <c r="E10" s="1"/>
      <c r="F10" s="19" t="s">
        <v>168</v>
      </c>
      <c r="G10" s="20">
        <v>214</v>
      </c>
    </row>
    <row r="11" spans="1:7" x14ac:dyDescent="0.2">
      <c r="A11" s="19" t="s">
        <v>281</v>
      </c>
      <c r="B11" s="22">
        <v>1467</v>
      </c>
      <c r="C11" s="18"/>
      <c r="D11" s="38" t="s">
        <v>30</v>
      </c>
      <c r="E11" s="1"/>
      <c r="F11" s="19" t="s">
        <v>169</v>
      </c>
      <c r="G11" s="20">
        <v>218</v>
      </c>
    </row>
    <row r="12" spans="1:7" x14ac:dyDescent="0.2">
      <c r="A12" s="19" t="s">
        <v>319</v>
      </c>
      <c r="B12" s="22">
        <v>12197</v>
      </c>
      <c r="C12" s="18"/>
      <c r="D12" s="38" t="s">
        <v>30</v>
      </c>
      <c r="E12" s="1"/>
      <c r="F12" s="19" t="s">
        <v>170</v>
      </c>
      <c r="G12" s="20">
        <v>237</v>
      </c>
    </row>
    <row r="13" spans="1:7" x14ac:dyDescent="0.2">
      <c r="A13" s="19" t="s">
        <v>320</v>
      </c>
      <c r="B13" s="22">
        <v>10649</v>
      </c>
      <c r="C13" s="18"/>
      <c r="D13" s="38" t="s">
        <v>30</v>
      </c>
      <c r="E13" s="1"/>
      <c r="F13" s="19" t="s">
        <v>171</v>
      </c>
      <c r="G13" s="20">
        <v>244</v>
      </c>
    </row>
    <row r="14" spans="1:7" x14ac:dyDescent="0.2">
      <c r="A14" s="19" t="s">
        <v>286</v>
      </c>
      <c r="B14" s="22">
        <v>14641</v>
      </c>
      <c r="C14" s="18"/>
      <c r="D14" s="38" t="s">
        <v>30</v>
      </c>
      <c r="E14" s="1"/>
      <c r="F14" s="19" t="s">
        <v>69</v>
      </c>
      <c r="G14" s="20">
        <v>33</v>
      </c>
    </row>
    <row r="15" spans="1:7" x14ac:dyDescent="0.2">
      <c r="A15" s="19" t="s">
        <v>287</v>
      </c>
      <c r="B15" s="22">
        <v>16159</v>
      </c>
      <c r="C15" s="18"/>
      <c r="D15" s="38" t="s">
        <v>30</v>
      </c>
      <c r="E15" s="1"/>
      <c r="F15" s="19" t="s">
        <v>70</v>
      </c>
      <c r="G15" s="20">
        <v>134</v>
      </c>
    </row>
    <row r="16" spans="1:7" x14ac:dyDescent="0.2">
      <c r="A16" s="19" t="s">
        <v>321</v>
      </c>
      <c r="B16" s="22">
        <v>7873</v>
      </c>
      <c r="C16" s="18"/>
      <c r="D16" s="38" t="s">
        <v>30</v>
      </c>
      <c r="E16" s="1"/>
      <c r="F16" s="19" t="s">
        <v>71</v>
      </c>
      <c r="G16" s="20">
        <v>123</v>
      </c>
    </row>
    <row r="17" spans="1:7" x14ac:dyDescent="0.2">
      <c r="A17" s="19" t="s">
        <v>322</v>
      </c>
      <c r="B17" s="22">
        <v>1166</v>
      </c>
      <c r="C17" s="18"/>
      <c r="D17" s="38" t="s">
        <v>30</v>
      </c>
      <c r="E17" s="1"/>
      <c r="F17" s="19" t="s">
        <v>72</v>
      </c>
      <c r="G17" s="20">
        <v>116</v>
      </c>
    </row>
    <row r="18" spans="1:7" x14ac:dyDescent="0.2">
      <c r="A18" s="19" t="s">
        <v>323</v>
      </c>
      <c r="B18" s="22">
        <v>4774</v>
      </c>
      <c r="C18" s="18"/>
      <c r="D18" s="38" t="s">
        <v>30</v>
      </c>
      <c r="E18" s="1"/>
      <c r="F18" s="19" t="s">
        <v>31</v>
      </c>
      <c r="G18" s="20">
        <v>35</v>
      </c>
    </row>
    <row r="19" spans="1:7" x14ac:dyDescent="0.2">
      <c r="A19" s="19" t="s">
        <v>324</v>
      </c>
      <c r="B19" s="22">
        <v>2468</v>
      </c>
      <c r="C19" s="18"/>
      <c r="D19" s="38" t="s">
        <v>30</v>
      </c>
      <c r="E19" s="1"/>
      <c r="F19" s="19" t="s">
        <v>11</v>
      </c>
      <c r="G19" s="20">
        <v>49</v>
      </c>
    </row>
    <row r="20" spans="1:7" x14ac:dyDescent="0.2">
      <c r="A20" s="19" t="s">
        <v>325</v>
      </c>
      <c r="B20" s="22">
        <v>3795</v>
      </c>
      <c r="C20" s="18"/>
      <c r="D20" s="38" t="s">
        <v>30</v>
      </c>
      <c r="E20" s="1"/>
      <c r="F20" s="19" t="s">
        <v>33</v>
      </c>
      <c r="G20" s="20">
        <v>53</v>
      </c>
    </row>
    <row r="21" spans="1:7" x14ac:dyDescent="0.2">
      <c r="A21" s="19" t="s">
        <v>326</v>
      </c>
      <c r="B21" s="22">
        <v>2817</v>
      </c>
      <c r="C21" s="18"/>
      <c r="D21" s="38" t="s">
        <v>30</v>
      </c>
      <c r="E21" s="1"/>
      <c r="F21" s="19" t="s">
        <v>12</v>
      </c>
      <c r="G21" s="20">
        <v>66</v>
      </c>
    </row>
    <row r="22" spans="1:7" x14ac:dyDescent="0.2">
      <c r="A22" s="19" t="s">
        <v>327</v>
      </c>
      <c r="B22" s="22">
        <v>5391</v>
      </c>
      <c r="C22" s="18"/>
      <c r="D22" s="38" t="s">
        <v>30</v>
      </c>
      <c r="E22" s="1"/>
      <c r="F22" s="19" t="s">
        <v>34</v>
      </c>
      <c r="G22" s="20">
        <v>80</v>
      </c>
    </row>
    <row r="23" spans="1:7" x14ac:dyDescent="0.2">
      <c r="A23" s="19" t="s">
        <v>328</v>
      </c>
      <c r="B23" s="22">
        <v>15745</v>
      </c>
      <c r="C23" s="18"/>
      <c r="D23" s="38" t="s">
        <v>30</v>
      </c>
      <c r="E23" s="1"/>
      <c r="F23" s="19" t="s">
        <v>14</v>
      </c>
      <c r="G23" s="20">
        <v>92</v>
      </c>
    </row>
    <row r="24" spans="1:7" x14ac:dyDescent="0.2">
      <c r="A24" s="19" t="s">
        <v>293</v>
      </c>
      <c r="B24" s="20">
        <v>27098</v>
      </c>
      <c r="C24" s="18"/>
      <c r="D24" s="38" t="s">
        <v>30</v>
      </c>
      <c r="E24" s="1"/>
      <c r="F24" s="19" t="s">
        <v>35</v>
      </c>
      <c r="G24" s="20">
        <v>103</v>
      </c>
    </row>
    <row r="25" spans="1:7" x14ac:dyDescent="0.2">
      <c r="A25" s="19" t="s">
        <v>294</v>
      </c>
      <c r="B25" s="20">
        <v>31919</v>
      </c>
      <c r="C25" s="1"/>
      <c r="D25" s="38" t="s">
        <v>30</v>
      </c>
      <c r="E25" s="1"/>
      <c r="F25" s="19" t="s">
        <v>36</v>
      </c>
      <c r="G25" s="20">
        <v>113</v>
      </c>
    </row>
    <row r="26" spans="1:7" x14ac:dyDescent="0.2">
      <c r="A26" s="19" t="s">
        <v>295</v>
      </c>
      <c r="B26" s="20">
        <v>26962</v>
      </c>
      <c r="C26" s="1"/>
      <c r="D26" s="38" t="s">
        <v>30</v>
      </c>
      <c r="E26" s="1"/>
      <c r="F26" s="19" t="s">
        <v>37</v>
      </c>
      <c r="G26" s="20">
        <v>129</v>
      </c>
    </row>
    <row r="27" spans="1:7" x14ac:dyDescent="0.2">
      <c r="A27" s="19" t="s">
        <v>296</v>
      </c>
      <c r="B27" s="21">
        <v>15094</v>
      </c>
      <c r="C27" s="1"/>
      <c r="D27" s="38" t="s">
        <v>30</v>
      </c>
      <c r="E27" s="1"/>
      <c r="F27" s="19" t="s">
        <v>73</v>
      </c>
      <c r="G27" s="20">
        <v>161</v>
      </c>
    </row>
    <row r="28" spans="1:7" x14ac:dyDescent="0.2">
      <c r="A28" s="19" t="s">
        <v>297</v>
      </c>
      <c r="B28" s="21">
        <v>12311</v>
      </c>
      <c r="C28" s="1"/>
      <c r="D28" s="38" t="s">
        <v>30</v>
      </c>
      <c r="E28" s="1"/>
      <c r="F28" s="19" t="s">
        <v>43</v>
      </c>
      <c r="G28" s="20">
        <v>35</v>
      </c>
    </row>
    <row r="29" spans="1:7" x14ac:dyDescent="0.2">
      <c r="A29" s="19" t="s">
        <v>298</v>
      </c>
      <c r="B29" s="20">
        <v>12225</v>
      </c>
      <c r="C29" s="1"/>
      <c r="D29" s="38" t="s">
        <v>30</v>
      </c>
      <c r="E29" s="1"/>
      <c r="F29" s="19" t="s">
        <v>44</v>
      </c>
      <c r="G29" s="20">
        <v>42</v>
      </c>
    </row>
    <row r="30" spans="1:7" x14ac:dyDescent="0.2">
      <c r="A30" s="19" t="s">
        <v>299</v>
      </c>
      <c r="B30" s="20">
        <v>11901</v>
      </c>
      <c r="C30" s="1"/>
      <c r="D30" s="38" t="s">
        <v>30</v>
      </c>
      <c r="E30" s="1"/>
      <c r="F30" s="19" t="s">
        <v>45</v>
      </c>
      <c r="G30" s="20">
        <v>44</v>
      </c>
    </row>
    <row r="31" spans="1:7" x14ac:dyDescent="0.2">
      <c r="A31" s="19" t="s">
        <v>300</v>
      </c>
      <c r="B31" s="20">
        <v>20583</v>
      </c>
      <c r="C31" s="1"/>
      <c r="D31" s="38" t="s">
        <v>30</v>
      </c>
      <c r="E31" s="1"/>
      <c r="F31" s="19" t="s">
        <v>46</v>
      </c>
      <c r="G31" s="20">
        <v>48</v>
      </c>
    </row>
    <row r="32" spans="1:7" x14ac:dyDescent="0.2">
      <c r="A32" s="19" t="s">
        <v>301</v>
      </c>
      <c r="B32" s="20">
        <v>11852</v>
      </c>
      <c r="C32" s="1"/>
      <c r="D32" s="38" t="s">
        <v>30</v>
      </c>
      <c r="E32" s="1"/>
      <c r="F32" s="19" t="s">
        <v>47</v>
      </c>
      <c r="G32" s="20">
        <v>52</v>
      </c>
    </row>
    <row r="33" spans="1:7" x14ac:dyDescent="0.2">
      <c r="A33" s="19" t="s">
        <v>302</v>
      </c>
      <c r="B33" s="20">
        <v>8279</v>
      </c>
      <c r="C33" s="1"/>
      <c r="D33" s="38" t="s">
        <v>30</v>
      </c>
      <c r="E33" s="1"/>
      <c r="F33" s="19" t="s">
        <v>48</v>
      </c>
      <c r="G33" s="20">
        <v>59</v>
      </c>
    </row>
    <row r="34" spans="1:7" x14ac:dyDescent="0.2">
      <c r="A34" s="19" t="s">
        <v>303</v>
      </c>
      <c r="B34" s="20">
        <v>7935</v>
      </c>
      <c r="C34" s="1"/>
      <c r="D34" s="38" t="s">
        <v>30</v>
      </c>
      <c r="E34" s="1"/>
      <c r="F34" s="19" t="s">
        <v>49</v>
      </c>
      <c r="G34" s="20">
        <v>63</v>
      </c>
    </row>
    <row r="35" spans="1:7" x14ac:dyDescent="0.2">
      <c r="A35" s="19" t="s">
        <v>304</v>
      </c>
      <c r="B35" s="20">
        <v>5619</v>
      </c>
      <c r="C35" s="1"/>
      <c r="D35" s="38" t="s">
        <v>30</v>
      </c>
      <c r="E35" s="1"/>
      <c r="F35" s="19" t="s">
        <v>38</v>
      </c>
      <c r="G35" s="20">
        <v>65</v>
      </c>
    </row>
    <row r="36" spans="1:7" x14ac:dyDescent="0.2">
      <c r="A36" s="19" t="s">
        <v>305</v>
      </c>
      <c r="B36" s="20">
        <v>7560</v>
      </c>
      <c r="C36" s="1"/>
      <c r="D36" s="38" t="s">
        <v>30</v>
      </c>
      <c r="E36" s="1"/>
      <c r="F36" s="19" t="s">
        <v>39</v>
      </c>
      <c r="G36" s="20">
        <v>74</v>
      </c>
    </row>
    <row r="37" spans="1:7" x14ac:dyDescent="0.2">
      <c r="A37" s="19" t="s">
        <v>306</v>
      </c>
      <c r="B37" s="20">
        <v>6061</v>
      </c>
      <c r="C37" s="1"/>
      <c r="D37" s="38" t="s">
        <v>30</v>
      </c>
      <c r="E37" s="1"/>
      <c r="F37" s="19" t="s">
        <v>40</v>
      </c>
      <c r="G37" s="20">
        <v>84</v>
      </c>
    </row>
    <row r="38" spans="1:7" x14ac:dyDescent="0.2">
      <c r="A38" s="19" t="s">
        <v>307</v>
      </c>
      <c r="B38" s="20">
        <v>7430</v>
      </c>
      <c r="C38" s="1"/>
      <c r="D38" s="38" t="s">
        <v>30</v>
      </c>
      <c r="E38" s="1"/>
      <c r="F38" s="19" t="s">
        <v>13</v>
      </c>
      <c r="G38" s="20">
        <v>100</v>
      </c>
    </row>
    <row r="39" spans="1:7" x14ac:dyDescent="0.2">
      <c r="A39" s="19" t="s">
        <v>308</v>
      </c>
      <c r="B39" s="20">
        <v>11330</v>
      </c>
      <c r="C39" s="1"/>
      <c r="D39" s="38" t="s">
        <v>30</v>
      </c>
      <c r="E39" s="1"/>
      <c r="F39" s="19" t="s">
        <v>41</v>
      </c>
      <c r="G39" s="20">
        <v>119</v>
      </c>
    </row>
    <row r="40" spans="1:7" x14ac:dyDescent="0.2">
      <c r="A40" s="19" t="s">
        <v>309</v>
      </c>
      <c r="B40" s="20">
        <v>9514</v>
      </c>
      <c r="C40" s="1"/>
      <c r="D40" s="38" t="s">
        <v>30</v>
      </c>
      <c r="E40" s="1"/>
      <c r="F40" s="19" t="s">
        <v>42</v>
      </c>
      <c r="G40" s="20">
        <v>137</v>
      </c>
    </row>
    <row r="41" spans="1:7" x14ac:dyDescent="0.2">
      <c r="A41" s="19" t="s">
        <v>310</v>
      </c>
      <c r="B41" s="20">
        <v>3543</v>
      </c>
      <c r="C41" s="1"/>
      <c r="D41" s="38" t="s">
        <v>30</v>
      </c>
      <c r="E41" s="1"/>
      <c r="F41" s="19" t="s">
        <v>172</v>
      </c>
      <c r="G41" s="20">
        <v>167</v>
      </c>
    </row>
    <row r="42" spans="1:7" x14ac:dyDescent="0.2">
      <c r="A42" s="19" t="s">
        <v>311</v>
      </c>
      <c r="B42" s="20">
        <v>4301</v>
      </c>
      <c r="C42" s="1"/>
      <c r="D42" s="38" t="s">
        <v>30</v>
      </c>
      <c r="E42" s="1"/>
      <c r="F42" s="19" t="s">
        <v>237</v>
      </c>
      <c r="G42" s="20">
        <v>151</v>
      </c>
    </row>
    <row r="43" spans="1:7" x14ac:dyDescent="0.2">
      <c r="A43" s="19" t="s">
        <v>312</v>
      </c>
      <c r="B43" s="20">
        <v>4255</v>
      </c>
      <c r="C43" s="1"/>
      <c r="D43" s="38" t="s">
        <v>30</v>
      </c>
      <c r="E43" s="1"/>
      <c r="F43" s="19" t="s">
        <v>238</v>
      </c>
      <c r="G43" s="20">
        <v>118</v>
      </c>
    </row>
    <row r="44" spans="1:7" x14ac:dyDescent="0.2">
      <c r="A44" s="19" t="s">
        <v>313</v>
      </c>
      <c r="B44" s="20">
        <v>10658</v>
      </c>
      <c r="C44" s="1"/>
      <c r="D44" s="38" t="s">
        <v>30</v>
      </c>
      <c r="E44" s="1"/>
      <c r="F44" s="19" t="s">
        <v>74</v>
      </c>
      <c r="G44" s="22">
        <v>37</v>
      </c>
    </row>
    <row r="45" spans="1:7" x14ac:dyDescent="0.2">
      <c r="A45" s="19" t="s">
        <v>314</v>
      </c>
      <c r="B45" s="20">
        <v>6149</v>
      </c>
      <c r="C45" s="1"/>
      <c r="D45" s="38" t="s">
        <v>30</v>
      </c>
      <c r="E45" s="1"/>
      <c r="F45" s="18" t="s">
        <v>75</v>
      </c>
      <c r="G45" s="23">
        <v>40</v>
      </c>
    </row>
    <row r="46" spans="1:7" x14ac:dyDescent="0.2">
      <c r="A46" s="19" t="s">
        <v>315</v>
      </c>
      <c r="B46" s="20">
        <v>6501</v>
      </c>
      <c r="C46" s="1"/>
      <c r="D46" s="38" t="s">
        <v>30</v>
      </c>
      <c r="E46" s="1"/>
      <c r="F46" s="18" t="s">
        <v>76</v>
      </c>
      <c r="G46" s="23">
        <v>43</v>
      </c>
    </row>
    <row r="47" spans="1:7" x14ac:dyDescent="0.2">
      <c r="A47" s="19"/>
      <c r="B47" s="20"/>
      <c r="C47" s="1"/>
      <c r="D47" s="38" t="s">
        <v>30</v>
      </c>
      <c r="E47" s="1"/>
      <c r="F47" s="18" t="s">
        <v>77</v>
      </c>
      <c r="G47" s="23">
        <v>45</v>
      </c>
    </row>
    <row r="48" spans="1:7" x14ac:dyDescent="0.2">
      <c r="A48" s="456" t="s">
        <v>146</v>
      </c>
      <c r="B48" s="20"/>
      <c r="C48" s="1"/>
      <c r="D48" s="38" t="s">
        <v>30</v>
      </c>
      <c r="E48" s="1"/>
      <c r="F48" s="18" t="s">
        <v>78</v>
      </c>
      <c r="G48" s="23">
        <v>48</v>
      </c>
    </row>
    <row r="49" spans="1:7" x14ac:dyDescent="0.2">
      <c r="A49" s="19" t="s">
        <v>288</v>
      </c>
      <c r="B49" s="20">
        <v>15676</v>
      </c>
      <c r="C49" s="1"/>
      <c r="D49" s="38" t="s">
        <v>30</v>
      </c>
      <c r="E49" s="1"/>
      <c r="F49" s="18" t="s">
        <v>79</v>
      </c>
      <c r="G49" s="23">
        <v>51</v>
      </c>
    </row>
    <row r="50" spans="1:7" x14ac:dyDescent="0.2">
      <c r="A50" s="19" t="s">
        <v>285</v>
      </c>
      <c r="B50" s="20">
        <v>18364</v>
      </c>
      <c r="C50" s="1"/>
      <c r="D50" s="38" t="s">
        <v>30</v>
      </c>
      <c r="E50" s="1"/>
      <c r="F50" s="18" t="s">
        <v>80</v>
      </c>
      <c r="G50" s="23">
        <v>54</v>
      </c>
    </row>
    <row r="51" spans="1:7" x14ac:dyDescent="0.2">
      <c r="A51" s="19" t="s">
        <v>289</v>
      </c>
      <c r="B51" s="20">
        <v>40581</v>
      </c>
      <c r="C51" s="1"/>
      <c r="D51" s="38" t="s">
        <v>30</v>
      </c>
      <c r="E51" s="1"/>
      <c r="F51" s="18" t="s">
        <v>81</v>
      </c>
      <c r="G51" s="23">
        <v>56</v>
      </c>
    </row>
    <row r="52" spans="1:7" x14ac:dyDescent="0.2">
      <c r="A52" s="19" t="s">
        <v>280</v>
      </c>
      <c r="B52" s="20">
        <v>20311</v>
      </c>
      <c r="C52" s="1"/>
      <c r="D52" s="38" t="s">
        <v>30</v>
      </c>
      <c r="E52" s="1"/>
      <c r="F52" s="18" t="s">
        <v>82</v>
      </c>
      <c r="G52" s="23">
        <v>59</v>
      </c>
    </row>
    <row r="53" spans="1:7" x14ac:dyDescent="0.2">
      <c r="A53" s="19" t="s">
        <v>290</v>
      </c>
      <c r="B53" s="20">
        <v>26169</v>
      </c>
      <c r="C53" s="1"/>
      <c r="D53" s="38" t="s">
        <v>30</v>
      </c>
      <c r="E53" s="1"/>
      <c r="F53" s="18" t="s">
        <v>83</v>
      </c>
      <c r="G53" s="23">
        <v>61</v>
      </c>
    </row>
    <row r="54" spans="1:7" x14ac:dyDescent="0.2">
      <c r="A54" s="19" t="s">
        <v>291</v>
      </c>
      <c r="B54" s="20">
        <v>20496</v>
      </c>
      <c r="C54" s="1"/>
      <c r="D54" s="38" t="s">
        <v>30</v>
      </c>
      <c r="E54" s="1"/>
      <c r="F54" s="18" t="s">
        <v>84</v>
      </c>
      <c r="G54" s="23">
        <v>64</v>
      </c>
    </row>
    <row r="55" spans="1:7" x14ac:dyDescent="0.2">
      <c r="A55" s="19" t="s">
        <v>292</v>
      </c>
      <c r="B55" s="20">
        <v>15014</v>
      </c>
      <c r="C55" s="1"/>
      <c r="D55" s="38" t="s">
        <v>30</v>
      </c>
      <c r="E55" s="1"/>
      <c r="F55" s="18" t="s">
        <v>86</v>
      </c>
      <c r="G55" s="23">
        <v>66</v>
      </c>
    </row>
    <row r="56" spans="1:7" x14ac:dyDescent="0.2">
      <c r="A56" s="19"/>
      <c r="B56" s="21"/>
      <c r="C56" s="8"/>
      <c r="D56" s="38" t="s">
        <v>30</v>
      </c>
      <c r="E56" s="1"/>
      <c r="F56" s="18" t="s">
        <v>87</v>
      </c>
      <c r="G56" s="23">
        <v>68</v>
      </c>
    </row>
    <row r="57" spans="1:7" x14ac:dyDescent="0.2">
      <c r="A57" s="456" t="s">
        <v>147</v>
      </c>
      <c r="B57" s="20"/>
      <c r="C57" s="8"/>
      <c r="D57" s="38" t="s">
        <v>30</v>
      </c>
      <c r="E57" s="1"/>
      <c r="F57" s="18" t="s">
        <v>88</v>
      </c>
      <c r="G57" s="23">
        <v>71</v>
      </c>
    </row>
    <row r="58" spans="1:7" x14ac:dyDescent="0.2">
      <c r="A58" s="19" t="s">
        <v>251</v>
      </c>
      <c r="B58" s="20">
        <v>136</v>
      </c>
      <c r="C58" s="8"/>
      <c r="D58" s="38" t="s">
        <v>30</v>
      </c>
      <c r="E58" s="1"/>
      <c r="F58" s="18" t="s">
        <v>248</v>
      </c>
      <c r="G58" s="23">
        <v>0</v>
      </c>
    </row>
    <row r="59" spans="1:7" x14ac:dyDescent="0.2">
      <c r="A59" s="19" t="s">
        <v>252</v>
      </c>
      <c r="B59" s="20">
        <v>149</v>
      </c>
      <c r="C59" s="8"/>
      <c r="D59" s="38" t="s">
        <v>30</v>
      </c>
      <c r="E59" s="1"/>
    </row>
    <row r="60" spans="1:7" x14ac:dyDescent="0.2">
      <c r="A60" s="19" t="s">
        <v>253</v>
      </c>
      <c r="B60" s="20">
        <v>371</v>
      </c>
      <c r="C60" s="8"/>
      <c r="D60" s="38" t="s">
        <v>30</v>
      </c>
      <c r="E60" s="1"/>
    </row>
    <row r="61" spans="1:7" x14ac:dyDescent="0.2">
      <c r="A61" s="19" t="s">
        <v>254</v>
      </c>
      <c r="B61" s="20">
        <v>259</v>
      </c>
      <c r="C61" s="8"/>
      <c r="D61" s="38" t="s">
        <v>30</v>
      </c>
      <c r="E61" s="1"/>
    </row>
    <row r="62" spans="1:7" x14ac:dyDescent="0.2">
      <c r="A62" s="19" t="s">
        <v>255</v>
      </c>
      <c r="B62" s="20">
        <v>296</v>
      </c>
      <c r="C62" s="8"/>
      <c r="D62" s="38" t="s">
        <v>30</v>
      </c>
      <c r="E62" s="1"/>
    </row>
    <row r="63" spans="1:7" x14ac:dyDescent="0.2">
      <c r="A63" s="19" t="s">
        <v>256</v>
      </c>
      <c r="B63" s="20">
        <v>150</v>
      </c>
      <c r="C63" s="8"/>
      <c r="D63" s="38" t="s">
        <v>30</v>
      </c>
      <c r="E63" s="1"/>
      <c r="F63" s="1"/>
      <c r="G63" s="1"/>
    </row>
    <row r="64" spans="1:7" x14ac:dyDescent="0.2">
      <c r="A64" s="19" t="s">
        <v>234</v>
      </c>
      <c r="B64" s="20">
        <v>288</v>
      </c>
      <c r="C64" s="8"/>
      <c r="D64" s="38" t="s">
        <v>30</v>
      </c>
      <c r="E64" s="1"/>
      <c r="F64" s="1"/>
      <c r="G64" s="1"/>
    </row>
    <row r="65" spans="1:7" x14ac:dyDescent="0.2">
      <c r="A65" s="19" t="s">
        <v>246</v>
      </c>
      <c r="B65" s="20">
        <v>79</v>
      </c>
      <c r="C65" s="8"/>
      <c r="D65" s="38" t="s">
        <v>30</v>
      </c>
      <c r="E65" s="1"/>
      <c r="F65" s="1"/>
      <c r="G65" s="1"/>
    </row>
    <row r="66" spans="1:7" x14ac:dyDescent="0.2">
      <c r="A66" s="19" t="s">
        <v>152</v>
      </c>
      <c r="B66" s="20">
        <v>48</v>
      </c>
      <c r="C66" s="8"/>
      <c r="D66" s="38" t="s">
        <v>30</v>
      </c>
      <c r="E66" s="1"/>
      <c r="F66" s="1"/>
      <c r="G66" s="1"/>
    </row>
    <row r="67" spans="1:7" x14ac:dyDescent="0.2">
      <c r="A67" s="19" t="s">
        <v>91</v>
      </c>
      <c r="B67" s="20">
        <v>81</v>
      </c>
      <c r="C67" s="8"/>
      <c r="D67" s="38" t="s">
        <v>30</v>
      </c>
      <c r="E67" s="1"/>
      <c r="F67" s="1"/>
      <c r="G67" s="1"/>
    </row>
    <row r="68" spans="1:7" x14ac:dyDescent="0.2">
      <c r="A68" s="19" t="s">
        <v>89</v>
      </c>
      <c r="B68" s="20">
        <v>38</v>
      </c>
      <c r="C68" s="8"/>
      <c r="D68" s="38" t="s">
        <v>30</v>
      </c>
      <c r="E68" s="1"/>
      <c r="F68" s="1"/>
      <c r="G68" s="1"/>
    </row>
    <row r="69" spans="1:7" x14ac:dyDescent="0.2">
      <c r="A69" s="19" t="s">
        <v>257</v>
      </c>
      <c r="B69" s="20">
        <v>25</v>
      </c>
      <c r="C69" s="8"/>
      <c r="D69" s="38" t="s">
        <v>30</v>
      </c>
      <c r="E69" s="1"/>
      <c r="F69" s="1"/>
      <c r="G69" s="1"/>
    </row>
    <row r="70" spans="1:7" x14ac:dyDescent="0.2">
      <c r="A70" s="19" t="s">
        <v>258</v>
      </c>
      <c r="B70" s="20">
        <v>88</v>
      </c>
      <c r="C70" s="8"/>
      <c r="D70" s="38" t="s">
        <v>30</v>
      </c>
      <c r="E70" s="1"/>
      <c r="F70" s="1"/>
      <c r="G70" s="1"/>
    </row>
    <row r="71" spans="1:7" x14ac:dyDescent="0.2">
      <c r="A71" s="19" t="s">
        <v>259</v>
      </c>
      <c r="B71" s="20">
        <v>58</v>
      </c>
      <c r="C71" s="8"/>
      <c r="D71" s="38" t="s">
        <v>30</v>
      </c>
      <c r="E71" s="1"/>
      <c r="F71" s="1"/>
      <c r="G71" s="1"/>
    </row>
    <row r="72" spans="1:7" x14ac:dyDescent="0.2">
      <c r="A72" s="19" t="s">
        <v>85</v>
      </c>
      <c r="B72" s="20">
        <v>15</v>
      </c>
      <c r="C72" s="8"/>
      <c r="D72" s="38" t="s">
        <v>30</v>
      </c>
      <c r="E72" s="1"/>
      <c r="F72" s="1"/>
      <c r="G72" s="1"/>
    </row>
    <row r="73" spans="1:7" x14ac:dyDescent="0.2">
      <c r="A73" s="19" t="s">
        <v>260</v>
      </c>
      <c r="B73" s="20">
        <v>9</v>
      </c>
      <c r="C73" s="8"/>
      <c r="D73" s="38" t="s">
        <v>30</v>
      </c>
      <c r="E73" s="1"/>
      <c r="F73" s="1"/>
      <c r="G73" s="1"/>
    </row>
    <row r="74" spans="1:7" x14ac:dyDescent="0.2">
      <c r="A74" s="19" t="s">
        <v>261</v>
      </c>
      <c r="B74" s="20">
        <v>14</v>
      </c>
      <c r="C74" s="8"/>
      <c r="D74" s="38" t="s">
        <v>30</v>
      </c>
      <c r="E74" s="1"/>
      <c r="F74" s="1"/>
      <c r="G74" s="1"/>
    </row>
    <row r="75" spans="1:7" x14ac:dyDescent="0.2">
      <c r="A75" s="19" t="s">
        <v>262</v>
      </c>
      <c r="B75" s="20">
        <v>19</v>
      </c>
      <c r="C75" s="8"/>
      <c r="D75" s="38" t="s">
        <v>30</v>
      </c>
      <c r="E75" s="1"/>
      <c r="F75" s="1"/>
      <c r="G75" s="1"/>
    </row>
    <row r="76" spans="1:7" x14ac:dyDescent="0.2">
      <c r="A76" s="19" t="s">
        <v>150</v>
      </c>
      <c r="B76" s="20">
        <v>22</v>
      </c>
      <c r="C76" s="8"/>
      <c r="D76" s="38" t="s">
        <v>30</v>
      </c>
      <c r="E76" s="1"/>
      <c r="F76" s="1"/>
      <c r="G76" s="1"/>
    </row>
    <row r="77" spans="1:7" x14ac:dyDescent="0.2">
      <c r="A77" s="19" t="s">
        <v>263</v>
      </c>
      <c r="B77" s="20">
        <v>30</v>
      </c>
      <c r="C77" s="8"/>
      <c r="D77" s="38" t="s">
        <v>30</v>
      </c>
      <c r="E77" s="1"/>
      <c r="F77" s="1"/>
      <c r="G77" s="1"/>
    </row>
    <row r="78" spans="1:7" x14ac:dyDescent="0.2">
      <c r="A78" s="19" t="s">
        <v>264</v>
      </c>
      <c r="B78" s="20">
        <v>4</v>
      </c>
      <c r="C78" s="8"/>
      <c r="D78" s="38" t="s">
        <v>30</v>
      </c>
      <c r="E78" s="1"/>
      <c r="F78" s="1"/>
      <c r="G78" s="1"/>
    </row>
    <row r="79" spans="1:7" x14ac:dyDescent="0.2">
      <c r="A79" s="19" t="s">
        <v>265</v>
      </c>
      <c r="B79" s="20">
        <v>5</v>
      </c>
      <c r="C79" s="8"/>
      <c r="D79" s="38" t="s">
        <v>30</v>
      </c>
      <c r="E79" s="1"/>
      <c r="F79" s="1"/>
      <c r="G79" s="1"/>
    </row>
    <row r="80" spans="1:7" x14ac:dyDescent="0.2">
      <c r="A80" s="19" t="s">
        <v>266</v>
      </c>
      <c r="B80" s="20">
        <v>3</v>
      </c>
      <c r="C80" s="8"/>
      <c r="D80" s="38" t="s">
        <v>30</v>
      </c>
      <c r="E80" s="1"/>
      <c r="F80" s="1"/>
      <c r="G80" s="1"/>
    </row>
    <row r="81" spans="1:7" x14ac:dyDescent="0.2">
      <c r="A81" s="19" t="s">
        <v>267</v>
      </c>
      <c r="B81" s="20">
        <v>3</v>
      </c>
      <c r="C81" s="8"/>
      <c r="D81" s="38" t="s">
        <v>30</v>
      </c>
      <c r="E81" s="1"/>
      <c r="F81" s="1"/>
      <c r="G81" s="1"/>
    </row>
    <row r="82" spans="1:7" x14ac:dyDescent="0.2">
      <c r="A82" s="19" t="s">
        <v>232</v>
      </c>
      <c r="B82" s="20">
        <v>2</v>
      </c>
      <c r="C82" s="1"/>
      <c r="D82" s="38" t="s">
        <v>30</v>
      </c>
      <c r="E82" s="1"/>
      <c r="F82" s="1"/>
      <c r="G82" s="1"/>
    </row>
    <row r="83" spans="1:7" x14ac:dyDescent="0.2">
      <c r="A83" s="19" t="s">
        <v>233</v>
      </c>
      <c r="B83" s="20">
        <v>5</v>
      </c>
      <c r="C83" s="1"/>
      <c r="D83" s="38" t="s">
        <v>30</v>
      </c>
      <c r="E83" s="1"/>
      <c r="F83" s="1"/>
      <c r="G83" s="1"/>
    </row>
    <row r="84" spans="1:7" x14ac:dyDescent="0.2">
      <c r="A84" s="19" t="s">
        <v>268</v>
      </c>
      <c r="B84" s="20">
        <v>12</v>
      </c>
      <c r="C84" s="1"/>
      <c r="D84" s="38" t="s">
        <v>30</v>
      </c>
      <c r="E84" s="1"/>
      <c r="F84" s="1"/>
      <c r="G84" s="1"/>
    </row>
    <row r="85" spans="1:7" x14ac:dyDescent="0.2">
      <c r="A85" s="19" t="s">
        <v>269</v>
      </c>
      <c r="B85" s="20">
        <v>73</v>
      </c>
      <c r="C85" s="1"/>
      <c r="D85" s="38" t="s">
        <v>30</v>
      </c>
      <c r="E85" s="1"/>
      <c r="F85" s="1"/>
      <c r="G85" s="1"/>
    </row>
    <row r="86" spans="1:7" x14ac:dyDescent="0.2">
      <c r="A86" s="19" t="s">
        <v>270</v>
      </c>
      <c r="B86" s="20">
        <v>102</v>
      </c>
      <c r="C86" s="1"/>
      <c r="D86" s="38" t="s">
        <v>30</v>
      </c>
      <c r="E86" s="1"/>
      <c r="F86" s="1"/>
      <c r="G86" s="1"/>
    </row>
    <row r="87" spans="1:7" x14ac:dyDescent="0.2">
      <c r="A87" s="19" t="s">
        <v>235</v>
      </c>
      <c r="B87" s="20">
        <v>8</v>
      </c>
      <c r="C87" s="1"/>
      <c r="D87" s="38" t="s">
        <v>30</v>
      </c>
      <c r="E87" s="1"/>
      <c r="F87" s="1"/>
      <c r="G87" s="1"/>
    </row>
    <row r="88" spans="1:7" x14ac:dyDescent="0.2">
      <c r="A88" s="19" t="s">
        <v>231</v>
      </c>
      <c r="B88" s="20">
        <v>13</v>
      </c>
      <c r="C88" s="1"/>
      <c r="D88" s="38" t="s">
        <v>30</v>
      </c>
      <c r="E88" s="1"/>
      <c r="F88" s="1"/>
      <c r="G88" s="1"/>
    </row>
    <row r="89" spans="1:7" x14ac:dyDescent="0.2">
      <c r="A89" s="19" t="s">
        <v>236</v>
      </c>
      <c r="B89" s="20">
        <v>13</v>
      </c>
      <c r="C89" s="1"/>
      <c r="D89" s="38" t="s">
        <v>30</v>
      </c>
      <c r="E89" s="1"/>
      <c r="F89" s="1"/>
      <c r="G89" s="1"/>
    </row>
    <row r="90" spans="1:7" x14ac:dyDescent="0.2">
      <c r="A90" s="19" t="s">
        <v>271</v>
      </c>
      <c r="B90" s="20">
        <v>17</v>
      </c>
      <c r="C90" s="1"/>
      <c r="D90" s="38" t="s">
        <v>30</v>
      </c>
      <c r="E90" s="1"/>
      <c r="F90" s="1"/>
      <c r="G90" s="1"/>
    </row>
    <row r="91" spans="1:7" x14ac:dyDescent="0.2">
      <c r="A91" s="19" t="s">
        <v>272</v>
      </c>
      <c r="B91" s="20">
        <v>13</v>
      </c>
      <c r="C91" s="8"/>
      <c r="D91" s="38" t="s">
        <v>30</v>
      </c>
      <c r="E91" s="1"/>
      <c r="F91" s="1"/>
      <c r="G91" s="1"/>
    </row>
    <row r="92" spans="1:7" x14ac:dyDescent="0.2">
      <c r="A92" s="19" t="s">
        <v>273</v>
      </c>
      <c r="B92" s="20">
        <v>24</v>
      </c>
      <c r="C92" s="8"/>
      <c r="D92" s="38" t="s">
        <v>30</v>
      </c>
      <c r="E92" s="1"/>
      <c r="F92" s="1"/>
      <c r="G92" s="1"/>
    </row>
    <row r="93" spans="1:7" x14ac:dyDescent="0.2">
      <c r="A93" s="19" t="s">
        <v>274</v>
      </c>
      <c r="B93" s="20">
        <v>123</v>
      </c>
      <c r="C93" s="38"/>
      <c r="D93" s="38" t="s">
        <v>30</v>
      </c>
      <c r="E93" s="1"/>
      <c r="F93" s="1"/>
      <c r="G93" s="1"/>
    </row>
    <row r="94" spans="1:7" x14ac:dyDescent="0.2">
      <c r="A94" s="19" t="s">
        <v>275</v>
      </c>
      <c r="B94" s="20">
        <v>40</v>
      </c>
      <c r="C94" s="38"/>
      <c r="D94" s="38" t="s">
        <v>30</v>
      </c>
      <c r="E94" s="1"/>
      <c r="F94" s="1"/>
      <c r="G94" s="1"/>
    </row>
    <row r="95" spans="1:7" x14ac:dyDescent="0.2">
      <c r="A95" s="19" t="s">
        <v>90</v>
      </c>
      <c r="B95" s="20">
        <v>77</v>
      </c>
      <c r="C95" s="38"/>
      <c r="D95" s="38" t="s">
        <v>30</v>
      </c>
      <c r="E95" s="1"/>
      <c r="F95" s="1"/>
      <c r="G95" s="1"/>
    </row>
    <row r="96" spans="1:7" x14ac:dyDescent="0.2">
      <c r="A96" s="19" t="s">
        <v>276</v>
      </c>
      <c r="B96" s="20">
        <v>80</v>
      </c>
      <c r="C96" s="38"/>
      <c r="D96" s="38" t="s">
        <v>30</v>
      </c>
      <c r="E96" s="1"/>
      <c r="F96" s="1"/>
      <c r="G96" s="1"/>
    </row>
    <row r="97" spans="1:7" x14ac:dyDescent="0.2">
      <c r="A97" s="19" t="s">
        <v>277</v>
      </c>
      <c r="B97" s="20">
        <v>80</v>
      </c>
      <c r="C97" s="38"/>
      <c r="D97" s="38" t="s">
        <v>30</v>
      </c>
      <c r="E97" s="1"/>
      <c r="F97" s="1"/>
      <c r="G97" s="1"/>
    </row>
    <row r="98" spans="1:7" x14ac:dyDescent="0.2">
      <c r="A98" s="19" t="s">
        <v>153</v>
      </c>
      <c r="B98" s="20">
        <v>15</v>
      </c>
      <c r="C98" s="38"/>
      <c r="D98" s="38" t="s">
        <v>30</v>
      </c>
      <c r="E98" s="1"/>
      <c r="F98" s="1"/>
      <c r="G98" s="1"/>
    </row>
    <row r="99" spans="1:7" x14ac:dyDescent="0.2">
      <c r="A99" s="19" t="s">
        <v>278</v>
      </c>
      <c r="B99" s="20">
        <v>937</v>
      </c>
      <c r="C99" s="38"/>
      <c r="D99" s="38" t="s">
        <v>329</v>
      </c>
      <c r="E99" s="1"/>
      <c r="F99" s="1"/>
      <c r="G99" s="1"/>
    </row>
    <row r="100" spans="1:7" x14ac:dyDescent="0.2">
      <c r="A100" s="19" t="s">
        <v>279</v>
      </c>
      <c r="B100" s="20">
        <v>937</v>
      </c>
      <c r="C100" s="38"/>
      <c r="D100" s="38" t="s">
        <v>329</v>
      </c>
      <c r="F100" s="1"/>
      <c r="G100" s="1"/>
    </row>
    <row r="101" spans="1:7" x14ac:dyDescent="0.2">
      <c r="A101" s="19"/>
      <c r="B101" s="20"/>
      <c r="C101" s="38"/>
      <c r="F101" s="1"/>
      <c r="G101" s="1"/>
    </row>
    <row r="102" spans="1:7" x14ac:dyDescent="0.2">
      <c r="A102" s="457" t="s">
        <v>148</v>
      </c>
      <c r="B102" s="20"/>
      <c r="C102" s="38"/>
      <c r="F102" s="1"/>
      <c r="G102" s="1"/>
    </row>
    <row r="103" spans="1:7" x14ac:dyDescent="0.2">
      <c r="A103" s="44" t="s">
        <v>330</v>
      </c>
      <c r="B103" s="45">
        <v>0.16200000000000001</v>
      </c>
      <c r="C103" s="46"/>
      <c r="D103" s="47" t="s">
        <v>32</v>
      </c>
    </row>
    <row r="104" spans="1:7" x14ac:dyDescent="0.2">
      <c r="A104" s="48" t="s">
        <v>354</v>
      </c>
      <c r="B104" s="52"/>
      <c r="C104" s="49">
        <v>9.67</v>
      </c>
      <c r="D104" s="50" t="s">
        <v>50</v>
      </c>
    </row>
    <row r="105" spans="1:7" x14ac:dyDescent="0.2">
      <c r="A105" s="44" t="s">
        <v>331</v>
      </c>
      <c r="B105" s="45">
        <v>0.128</v>
      </c>
      <c r="C105" s="51"/>
      <c r="D105" s="47" t="s">
        <v>32</v>
      </c>
    </row>
    <row r="106" spans="1:7" x14ac:dyDescent="0.2">
      <c r="A106" s="48" t="s">
        <v>355</v>
      </c>
      <c r="B106" s="52"/>
      <c r="C106" s="49">
        <v>8.6</v>
      </c>
      <c r="D106" s="50" t="s">
        <v>50</v>
      </c>
    </row>
    <row r="107" spans="1:7" x14ac:dyDescent="0.2">
      <c r="A107" s="44" t="s">
        <v>332</v>
      </c>
      <c r="B107" s="45">
        <v>0.11799999999999999</v>
      </c>
      <c r="C107" s="51"/>
      <c r="D107" s="47" t="s">
        <v>32</v>
      </c>
    </row>
    <row r="108" spans="1:7" x14ac:dyDescent="0.2">
      <c r="A108" s="48" t="s">
        <v>356</v>
      </c>
      <c r="B108" s="52"/>
      <c r="C108" s="49">
        <v>7.23</v>
      </c>
      <c r="D108" s="50" t="s">
        <v>50</v>
      </c>
    </row>
    <row r="109" spans="1:7" x14ac:dyDescent="0.2">
      <c r="A109" s="44" t="s">
        <v>333</v>
      </c>
      <c r="B109" s="45">
        <v>0.29199999999999998</v>
      </c>
      <c r="C109" s="51"/>
      <c r="D109" s="47" t="s">
        <v>32</v>
      </c>
    </row>
    <row r="110" spans="1:7" x14ac:dyDescent="0.2">
      <c r="A110" s="48" t="s">
        <v>357</v>
      </c>
      <c r="B110" s="52"/>
      <c r="C110" s="49">
        <v>7.7</v>
      </c>
      <c r="D110" s="50" t="s">
        <v>50</v>
      </c>
    </row>
    <row r="111" spans="1:7" x14ac:dyDescent="0.2">
      <c r="A111" s="44" t="s">
        <v>341</v>
      </c>
      <c r="B111" s="45">
        <v>0.20499999999999999</v>
      </c>
      <c r="C111" s="53"/>
      <c r="D111" s="47" t="s">
        <v>32</v>
      </c>
    </row>
    <row r="112" spans="1:7" x14ac:dyDescent="0.2">
      <c r="A112" s="48" t="s">
        <v>334</v>
      </c>
      <c r="B112" s="52"/>
      <c r="C112" s="54">
        <v>10.66</v>
      </c>
      <c r="D112" s="50" t="s">
        <v>50</v>
      </c>
    </row>
    <row r="113" spans="1:10" x14ac:dyDescent="0.2">
      <c r="A113" s="44" t="s">
        <v>335</v>
      </c>
      <c r="B113" s="45">
        <v>0.19</v>
      </c>
      <c r="C113" s="55"/>
      <c r="D113" s="47" t="s">
        <v>32</v>
      </c>
    </row>
    <row r="114" spans="1:10" x14ac:dyDescent="0.2">
      <c r="A114" s="48" t="s">
        <v>336</v>
      </c>
      <c r="B114" s="52"/>
      <c r="C114" s="54">
        <v>8.6300000000000008</v>
      </c>
      <c r="D114" s="50" t="s">
        <v>50</v>
      </c>
    </row>
    <row r="115" spans="1:10" x14ac:dyDescent="0.2">
      <c r="A115" s="44" t="s">
        <v>337</v>
      </c>
      <c r="B115" s="56">
        <v>0.151</v>
      </c>
      <c r="C115" s="55"/>
      <c r="D115" s="47" t="s">
        <v>32</v>
      </c>
    </row>
    <row r="116" spans="1:10" x14ac:dyDescent="0.2">
      <c r="A116" s="48" t="s">
        <v>338</v>
      </c>
      <c r="B116" s="57"/>
      <c r="C116" s="54">
        <v>8.5</v>
      </c>
      <c r="D116" s="50" t="s">
        <v>50</v>
      </c>
    </row>
    <row r="117" spans="1:10" x14ac:dyDescent="0.2">
      <c r="A117" s="44" t="s">
        <v>339</v>
      </c>
      <c r="B117" s="56">
        <v>0.316</v>
      </c>
      <c r="C117" s="55"/>
      <c r="D117" s="47" t="s">
        <v>32</v>
      </c>
      <c r="J117" s="58"/>
    </row>
    <row r="118" spans="1:10" x14ac:dyDescent="0.2">
      <c r="A118" s="48" t="s">
        <v>340</v>
      </c>
      <c r="B118" s="57"/>
      <c r="C118" s="54">
        <v>7.8</v>
      </c>
      <c r="D118" s="50" t="s">
        <v>50</v>
      </c>
      <c r="J118" s="58"/>
    </row>
    <row r="119" spans="1:10" x14ac:dyDescent="0.2">
      <c r="A119" s="44" t="s">
        <v>342</v>
      </c>
      <c r="B119" s="56">
        <v>0.27</v>
      </c>
      <c r="C119" s="55"/>
      <c r="D119" s="47" t="s">
        <v>32</v>
      </c>
      <c r="J119" s="58"/>
    </row>
    <row r="120" spans="1:10" x14ac:dyDescent="0.2">
      <c r="A120" s="48" t="s">
        <v>343</v>
      </c>
      <c r="B120" s="57"/>
      <c r="C120" s="54">
        <v>6.7</v>
      </c>
      <c r="D120" s="50" t="s">
        <v>50</v>
      </c>
      <c r="J120" s="58"/>
    </row>
    <row r="121" spans="1:10" x14ac:dyDescent="0.2">
      <c r="A121" s="44" t="s">
        <v>358</v>
      </c>
      <c r="B121" s="56">
        <v>0.25</v>
      </c>
      <c r="C121" s="55"/>
      <c r="D121" s="47" t="s">
        <v>32</v>
      </c>
      <c r="J121" s="58"/>
    </row>
    <row r="122" spans="1:10" x14ac:dyDescent="0.2">
      <c r="A122" s="59" t="s">
        <v>344</v>
      </c>
      <c r="B122" s="57"/>
      <c r="C122" s="60">
        <v>8.6</v>
      </c>
      <c r="D122" s="50" t="s">
        <v>50</v>
      </c>
      <c r="J122" s="58"/>
    </row>
    <row r="123" spans="1:10" x14ac:dyDescent="0.2">
      <c r="A123" s="44" t="s">
        <v>359</v>
      </c>
      <c r="B123" s="45">
        <v>0.255</v>
      </c>
      <c r="C123" s="55"/>
      <c r="D123" s="47" t="s">
        <v>32</v>
      </c>
    </row>
    <row r="124" spans="1:10" x14ac:dyDescent="0.2">
      <c r="A124" s="48" t="s">
        <v>345</v>
      </c>
      <c r="B124" s="52"/>
      <c r="C124" s="54">
        <v>7</v>
      </c>
      <c r="D124" s="50" t="s">
        <v>50</v>
      </c>
    </row>
    <row r="125" spans="1:10" x14ac:dyDescent="0.2">
      <c r="A125" s="61" t="s">
        <v>360</v>
      </c>
      <c r="B125" s="56">
        <v>0.27900000000000003</v>
      </c>
      <c r="C125" s="62"/>
      <c r="D125" s="47" t="s">
        <v>32</v>
      </c>
    </row>
    <row r="126" spans="1:10" x14ac:dyDescent="0.2">
      <c r="A126" s="59" t="s">
        <v>346</v>
      </c>
      <c r="B126" s="57"/>
      <c r="C126" s="60">
        <v>8.34</v>
      </c>
      <c r="D126" s="50" t="s">
        <v>50</v>
      </c>
    </row>
    <row r="127" spans="1:10" x14ac:dyDescent="0.2">
      <c r="A127" s="61" t="s">
        <v>347</v>
      </c>
      <c r="B127" s="56">
        <v>0.253</v>
      </c>
      <c r="C127" s="62"/>
      <c r="D127" s="47" t="s">
        <v>32</v>
      </c>
    </row>
    <row r="128" spans="1:10" x14ac:dyDescent="0.2">
      <c r="A128" s="59" t="s">
        <v>348</v>
      </c>
      <c r="B128" s="57"/>
      <c r="C128" s="60">
        <v>5.3</v>
      </c>
      <c r="D128" s="50" t="s">
        <v>50</v>
      </c>
    </row>
    <row r="129" spans="1:7" x14ac:dyDescent="0.2">
      <c r="A129" s="61" t="s">
        <v>361</v>
      </c>
      <c r="B129" s="56">
        <v>0.23599999999999999</v>
      </c>
      <c r="C129" s="62"/>
      <c r="D129" s="47" t="s">
        <v>32</v>
      </c>
    </row>
    <row r="130" spans="1:7" x14ac:dyDescent="0.2">
      <c r="A130" s="59" t="s">
        <v>349</v>
      </c>
      <c r="B130" s="57"/>
      <c r="C130" s="60">
        <v>5.37</v>
      </c>
      <c r="D130" s="63" t="s">
        <v>50</v>
      </c>
    </row>
    <row r="131" spans="1:7" x14ac:dyDescent="0.2">
      <c r="A131" s="61" t="s">
        <v>350</v>
      </c>
      <c r="B131" s="56">
        <v>0.34300000000000003</v>
      </c>
      <c r="C131" s="62"/>
      <c r="D131" s="47" t="s">
        <v>32</v>
      </c>
    </row>
    <row r="132" spans="1:7" x14ac:dyDescent="0.2">
      <c r="A132" s="59" t="s">
        <v>351</v>
      </c>
      <c r="B132" s="57"/>
      <c r="C132" s="60">
        <v>7.03</v>
      </c>
      <c r="D132" s="50" t="s">
        <v>50</v>
      </c>
    </row>
    <row r="133" spans="1:7" x14ac:dyDescent="0.2">
      <c r="A133" s="61" t="s">
        <v>352</v>
      </c>
      <c r="B133" s="56">
        <v>0.314</v>
      </c>
      <c r="C133" s="62"/>
      <c r="D133" s="47" t="s">
        <v>32</v>
      </c>
    </row>
    <row r="134" spans="1:7" x14ac:dyDescent="0.2">
      <c r="A134" s="59" t="s">
        <v>353</v>
      </c>
      <c r="B134" s="57"/>
      <c r="C134" s="60">
        <v>7.3</v>
      </c>
      <c r="D134" s="63" t="s">
        <v>50</v>
      </c>
      <c r="F134" s="1"/>
      <c r="G134" s="1"/>
    </row>
    <row r="135" spans="1:7" x14ac:dyDescent="0.2">
      <c r="D135" s="38"/>
      <c r="F135" s="1"/>
      <c r="G135" s="1"/>
    </row>
    <row r="136" spans="1:7" x14ac:dyDescent="0.2">
      <c r="A136" s="19"/>
      <c r="B136" s="20"/>
      <c r="C136" s="20"/>
      <c r="D136" s="38"/>
      <c r="F136" s="1"/>
      <c r="G136" s="1"/>
    </row>
    <row r="137" spans="1:7" x14ac:dyDescent="0.2">
      <c r="A137" s="19"/>
      <c r="B137" s="20"/>
      <c r="C137" s="20"/>
      <c r="D137" s="38"/>
    </row>
    <row r="138" spans="1:7" x14ac:dyDescent="0.2">
      <c r="A138" s="19"/>
      <c r="B138" s="20"/>
      <c r="C138" s="24"/>
      <c r="D138" s="38"/>
    </row>
    <row r="139" spans="1:7" x14ac:dyDescent="0.2">
      <c r="A139" s="19"/>
      <c r="B139" s="20"/>
      <c r="C139" s="22"/>
      <c r="D139" s="38"/>
    </row>
    <row r="140" spans="1:7" x14ac:dyDescent="0.2">
      <c r="A140" s="19"/>
      <c r="B140" s="20"/>
      <c r="C140" s="22"/>
      <c r="D140" s="38"/>
    </row>
    <row r="141" spans="1:7" x14ac:dyDescent="0.2">
      <c r="A141" s="19"/>
      <c r="B141" s="20"/>
      <c r="C141" s="22"/>
      <c r="D141" s="38"/>
    </row>
    <row r="142" spans="1:7" x14ac:dyDescent="0.2">
      <c r="A142" s="19"/>
      <c r="B142" s="12"/>
      <c r="C142" s="12"/>
      <c r="D142" s="38"/>
    </row>
    <row r="143" spans="1:7" x14ac:dyDescent="0.2">
      <c r="A143" s="19"/>
      <c r="B143" s="12"/>
      <c r="C143" s="12"/>
      <c r="D143" s="38"/>
    </row>
    <row r="144" spans="1:7" x14ac:dyDescent="0.2">
      <c r="A144" s="19"/>
      <c r="B144" s="12"/>
      <c r="C144" s="12"/>
      <c r="D144" s="38"/>
    </row>
    <row r="145" spans="1:4" x14ac:dyDescent="0.2">
      <c r="A145" s="19"/>
      <c r="B145" s="12"/>
      <c r="C145" s="12"/>
      <c r="D145" s="38"/>
    </row>
    <row r="146" spans="1:4" x14ac:dyDescent="0.2">
      <c r="A146" s="19"/>
      <c r="B146" s="12"/>
      <c r="C146" s="12"/>
      <c r="D146" s="38"/>
    </row>
    <row r="147" spans="1:4" x14ac:dyDescent="0.2">
      <c r="A147" s="19"/>
      <c r="B147" s="12"/>
      <c r="C147" s="12"/>
      <c r="D147" s="38"/>
    </row>
    <row r="148" spans="1:4" x14ac:dyDescent="0.2">
      <c r="A148" s="19"/>
      <c r="B148" s="12"/>
      <c r="C148" s="12"/>
      <c r="D148" s="38"/>
    </row>
    <row r="149" spans="1:4" x14ac:dyDescent="0.2">
      <c r="A149" s="18"/>
      <c r="B149" s="25"/>
      <c r="C149" s="23"/>
      <c r="D149" s="38"/>
    </row>
    <row r="150" spans="1:4" x14ac:dyDescent="0.2">
      <c r="A150" s="18"/>
      <c r="B150" s="25"/>
      <c r="C150" s="23"/>
      <c r="D150" s="38"/>
    </row>
    <row r="151" spans="1:4" x14ac:dyDescent="0.2">
      <c r="A151" s="18"/>
      <c r="B151" s="25"/>
      <c r="C151" s="23"/>
      <c r="D151" s="38"/>
    </row>
    <row r="152" spans="1:4" x14ac:dyDescent="0.2">
      <c r="A152" s="18"/>
      <c r="B152" s="25"/>
      <c r="C152" s="23"/>
      <c r="D152" s="38"/>
    </row>
    <row r="153" spans="1:4" x14ac:dyDescent="0.2">
      <c r="A153" s="18"/>
      <c r="B153" s="25"/>
      <c r="C153" s="23"/>
      <c r="D153" s="38"/>
    </row>
    <row r="154" spans="1:4" x14ac:dyDescent="0.2">
      <c r="A154" s="18"/>
      <c r="B154" s="25"/>
      <c r="C154" s="23"/>
      <c r="D154" s="38"/>
    </row>
    <row r="155" spans="1:4" x14ac:dyDescent="0.2">
      <c r="A155" s="18"/>
      <c r="B155" s="25"/>
      <c r="C155" s="23"/>
      <c r="D155" s="38"/>
    </row>
    <row r="156" spans="1:4" x14ac:dyDescent="0.2">
      <c r="A156" s="18"/>
      <c r="B156" s="25"/>
      <c r="C156" s="23"/>
      <c r="D156" s="38"/>
    </row>
    <row r="157" spans="1:4" x14ac:dyDescent="0.2">
      <c r="A157" s="18"/>
      <c r="B157" s="25"/>
      <c r="C157" s="23"/>
      <c r="D157" s="26"/>
    </row>
    <row r="158" spans="1:4" x14ac:dyDescent="0.2">
      <c r="A158" s="18"/>
      <c r="B158" s="25"/>
      <c r="C158" s="23"/>
      <c r="D158" s="26"/>
    </row>
    <row r="159" spans="1:4" x14ac:dyDescent="0.2">
      <c r="A159" s="18"/>
      <c r="B159" s="25"/>
      <c r="C159" s="23"/>
      <c r="D159" s="26"/>
    </row>
    <row r="160" spans="1:4" x14ac:dyDescent="0.2">
      <c r="D160" s="26"/>
    </row>
    <row r="161" spans="4:4" x14ac:dyDescent="0.2">
      <c r="D161" s="26"/>
    </row>
    <row r="162" spans="4:4" x14ac:dyDescent="0.2">
      <c r="D162" s="26"/>
    </row>
  </sheetData>
  <sheetProtection formatCells="0" formatColumns="0" formatRows="0" insertColumns="0" insertRows="0" insertHyperlinks="0" deleteColumns="0" deleteRows="0"/>
  <phoneticPr fontId="0" type="noConversion"/>
  <printOptions gridLines="1"/>
  <pageMargins left="0.75" right="0.75" top="1" bottom="1" header="0.5" footer="0.5"/>
  <pageSetup orientation="landscape" horizontalDpi="4294967293" r:id="rId1"/>
  <headerFooter alignWithMargins="0">
    <oddHeader>&amp;L&amp;"Calibri"&amp;10&amp;K0000FFCLIENT PROPRIETARY&amp;1#</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P5"/>
  <sheetViews>
    <sheetView workbookViewId="0">
      <selection sqref="A1:XFD1048576"/>
    </sheetView>
  </sheetViews>
  <sheetFormatPr defaultRowHeight="12.75" x14ac:dyDescent="0.2"/>
  <cols>
    <col min="1" max="1" width="15.7109375" customWidth="1"/>
    <col min="2" max="2" width="10" customWidth="1"/>
    <col min="3" max="3" width="12.28515625" customWidth="1"/>
    <col min="4" max="4" width="8" customWidth="1"/>
    <col min="5" max="5" width="10.28515625" customWidth="1"/>
    <col min="6" max="6" width="13.140625" customWidth="1"/>
    <col min="7" max="7" width="18.42578125" customWidth="1"/>
    <col min="8" max="8" width="14.140625" customWidth="1"/>
  </cols>
  <sheetData>
    <row r="1" spans="1:16" s="1" customFormat="1" ht="20.25" customHeight="1" x14ac:dyDescent="0.2">
      <c r="A1"/>
      <c r="B1"/>
      <c r="C1"/>
      <c r="D1"/>
      <c r="E1"/>
      <c r="F1"/>
      <c r="G1"/>
      <c r="H1"/>
      <c r="I1" s="9"/>
      <c r="J1" s="9"/>
      <c r="K1" s="5"/>
      <c r="L1" s="5"/>
      <c r="M1" s="5"/>
      <c r="N1" s="5"/>
      <c r="O1" s="5"/>
      <c r="P1" s="5"/>
    </row>
    <row r="2" spans="1:16" s="1" customFormat="1" ht="6.75" customHeight="1" x14ac:dyDescent="0.2">
      <c r="A2"/>
      <c r="B2"/>
      <c r="C2"/>
      <c r="D2"/>
      <c r="E2"/>
      <c r="F2"/>
      <c r="G2"/>
      <c r="H2"/>
      <c r="I2" s="5"/>
      <c r="J2" s="5"/>
      <c r="K2" s="5"/>
      <c r="L2" s="5"/>
      <c r="M2" s="5"/>
      <c r="N2" s="5"/>
      <c r="O2" s="5"/>
      <c r="P2" s="5"/>
    </row>
    <row r="3" spans="1:16" s="1" customFormat="1" ht="6.75" customHeight="1" x14ac:dyDescent="0.2">
      <c r="A3"/>
      <c r="B3"/>
      <c r="C3"/>
      <c r="D3"/>
      <c r="E3"/>
      <c r="F3"/>
      <c r="G3"/>
      <c r="H3"/>
      <c r="I3" s="5"/>
      <c r="J3" s="5"/>
      <c r="K3" s="5"/>
      <c r="L3" s="5"/>
      <c r="M3" s="5"/>
      <c r="N3" s="5"/>
      <c r="O3" s="5"/>
      <c r="P3" s="5"/>
    </row>
    <row r="4" spans="1:16" s="1" customFormat="1" x14ac:dyDescent="0.2">
      <c r="A4"/>
      <c r="B4"/>
      <c r="C4"/>
      <c r="D4"/>
      <c r="E4"/>
      <c r="F4"/>
      <c r="G4"/>
      <c r="H4"/>
      <c r="I4" s="5"/>
      <c r="J4" s="5"/>
      <c r="K4" s="5"/>
      <c r="L4" s="5"/>
      <c r="M4" s="5"/>
      <c r="N4" s="5"/>
      <c r="O4" s="5"/>
      <c r="P4" s="5"/>
    </row>
    <row r="5" spans="1:16" s="1" customFormat="1" x14ac:dyDescent="0.2">
      <c r="A5"/>
      <c r="B5"/>
      <c r="C5"/>
      <c r="D5"/>
      <c r="E5"/>
      <c r="F5"/>
      <c r="G5"/>
      <c r="H5"/>
      <c r="I5" s="5"/>
      <c r="J5" s="5"/>
      <c r="K5" s="5"/>
      <c r="L5" s="5"/>
      <c r="M5" s="5"/>
      <c r="N5" s="5"/>
      <c r="O5" s="5"/>
      <c r="P5" s="5"/>
    </row>
  </sheetData>
  <phoneticPr fontId="0" type="noConversion"/>
  <pageMargins left="0.75" right="0.75" top="1" bottom="1" header="0.5" footer="0.5"/>
  <pageSetup orientation="portrait" r:id="rId1"/>
  <headerFooter alignWithMargins="0">
    <oddHeader>&amp;L&amp;"Calibri"&amp;10&amp;K0000FFCLIENT PROPRIETARY&amp;1#</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
  <sheetViews>
    <sheetView workbookViewId="0"/>
  </sheetViews>
  <sheetFormatPr defaultRowHeight="12.75" x14ac:dyDescent="0.2"/>
  <sheetData/>
  <pageMargins left="0.7" right="0.7" top="0.75" bottom="0.75" header="0.3" footer="0.3"/>
  <pageSetup orientation="portrait" r:id="rId1"/>
  <headerFooter>
    <oddHeader>&amp;L&amp;"Calibri"&amp;10&amp;K0000FFCLIENT PROPRIETARY&amp;1#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43"/>
  <sheetViews>
    <sheetView showGridLines="0" zoomScaleNormal="100" workbookViewId="0">
      <selection sqref="A1:C1"/>
    </sheetView>
  </sheetViews>
  <sheetFormatPr defaultColWidth="9.140625" defaultRowHeight="10.5" x14ac:dyDescent="0.2"/>
  <cols>
    <col min="1" max="1" width="5.85546875" style="40" customWidth="1"/>
    <col min="2" max="2" width="7.42578125" style="41" customWidth="1"/>
    <col min="3" max="3" width="12" style="39" customWidth="1"/>
    <col min="4" max="4" width="12.5703125" style="39" customWidth="1"/>
    <col min="5" max="5" width="12.42578125" style="39" customWidth="1"/>
    <col min="6" max="6" width="13.42578125" style="39" customWidth="1"/>
    <col min="7" max="7" width="11.85546875" style="39" customWidth="1"/>
    <col min="8" max="8" width="12.28515625" style="39" customWidth="1"/>
    <col min="9" max="9" width="12.5703125" style="39" customWidth="1"/>
    <col min="10" max="10" width="10.7109375" style="39" customWidth="1"/>
    <col min="11" max="11" width="13.7109375" style="39" customWidth="1"/>
    <col min="12" max="12" width="12.5703125" style="39" customWidth="1"/>
    <col min="13" max="13" width="12.42578125" style="39" customWidth="1"/>
    <col min="14" max="14" width="12.85546875" style="39" customWidth="1"/>
    <col min="15" max="15" width="12" style="39" customWidth="1"/>
    <col min="16" max="16" width="11.7109375" style="39" customWidth="1"/>
    <col min="17" max="17" width="11.85546875" style="39" customWidth="1"/>
    <col min="18" max="18" width="13.28515625" style="39" customWidth="1"/>
    <col min="19" max="20" width="14.42578125" style="39" customWidth="1"/>
    <col min="21" max="16384" width="9.140625" style="39"/>
  </cols>
  <sheetData>
    <row r="1" spans="1:20" ht="13.5" customHeight="1" thickBot="1" x14ac:dyDescent="0.25">
      <c r="A1" s="508" t="str">
        <f>'Project Summary'!F6</f>
        <v>F/V StillaFloat</v>
      </c>
      <c r="B1" s="509"/>
      <c r="C1" s="509"/>
      <c r="D1" s="125"/>
      <c r="E1" s="125"/>
      <c r="F1" s="125"/>
      <c r="G1" s="125"/>
      <c r="H1" s="125"/>
      <c r="I1" s="125"/>
      <c r="J1" s="125"/>
      <c r="K1" s="126"/>
      <c r="L1" s="126"/>
      <c r="M1" s="126"/>
      <c r="N1" s="126"/>
      <c r="O1" s="126"/>
      <c r="P1" s="127"/>
      <c r="Q1" s="127"/>
      <c r="R1" s="128" t="s">
        <v>141</v>
      </c>
      <c r="S1" s="127"/>
      <c r="T1" s="129"/>
    </row>
    <row r="2" spans="1:20" ht="13.5" customHeight="1" thickBot="1" x14ac:dyDescent="0.25">
      <c r="A2" s="510" t="s">
        <v>164</v>
      </c>
      <c r="B2" s="511"/>
      <c r="C2" s="130">
        <f>'Project Summary'!C9</f>
        <v>44531</v>
      </c>
      <c r="D2" s="131" t="s">
        <v>97</v>
      </c>
      <c r="E2" s="131"/>
      <c r="F2" s="130">
        <f>'Project Summary'!E9</f>
        <v>44561</v>
      </c>
      <c r="G2" s="132"/>
      <c r="H2" s="132"/>
      <c r="I2" s="133" t="s">
        <v>3</v>
      </c>
      <c r="J2" s="512" t="str">
        <f>'Project Summary'!B6</f>
        <v>UGCPXXXXXX</v>
      </c>
      <c r="K2" s="513"/>
      <c r="L2" s="134"/>
      <c r="M2" s="134"/>
      <c r="N2" s="135" t="s">
        <v>188</v>
      </c>
      <c r="O2" s="136"/>
      <c r="P2" s="137">
        <f ca="1">NOW()</f>
        <v>44530.308109375001</v>
      </c>
      <c r="Q2" s="137"/>
      <c r="R2" s="138" t="s">
        <v>189</v>
      </c>
      <c r="S2" s="137"/>
      <c r="T2" s="139">
        <f ca="1">NOW()</f>
        <v>44530.308109375001</v>
      </c>
    </row>
    <row r="3" spans="1:20" ht="12.75" customHeight="1" x14ac:dyDescent="0.2">
      <c r="A3" s="140"/>
      <c r="B3" s="141"/>
      <c r="C3" s="142"/>
      <c r="D3" s="142"/>
      <c r="E3" s="142"/>
      <c r="F3" s="142"/>
      <c r="G3" s="143"/>
      <c r="H3" s="143"/>
      <c r="I3" s="144" t="s">
        <v>61</v>
      </c>
      <c r="J3" s="514">
        <f>'Project Summary'!G11</f>
        <v>5000000</v>
      </c>
      <c r="K3" s="515"/>
      <c r="L3" s="145"/>
      <c r="M3" s="145"/>
      <c r="N3" s="145"/>
      <c r="O3" s="145"/>
      <c r="P3" s="146"/>
      <c r="Q3" s="146"/>
      <c r="R3" s="146"/>
      <c r="S3" s="146"/>
      <c r="T3" s="147"/>
    </row>
    <row r="4" spans="1:20" ht="12.75" customHeight="1" x14ac:dyDescent="0.2">
      <c r="A4" s="140"/>
      <c r="B4" s="141"/>
      <c r="C4" s="142"/>
      <c r="D4" s="142"/>
      <c r="E4" s="142"/>
      <c r="F4" s="142"/>
      <c r="G4" s="143"/>
      <c r="H4" s="143"/>
      <c r="I4" s="144" t="s">
        <v>96</v>
      </c>
      <c r="J4" s="514">
        <f>SUM(K10:R10)</f>
        <v>0</v>
      </c>
      <c r="K4" s="515"/>
      <c r="L4" s="145"/>
      <c r="M4" s="145"/>
      <c r="N4" s="145"/>
      <c r="O4" s="145"/>
      <c r="P4" s="148"/>
      <c r="Q4" s="148"/>
      <c r="R4" s="149"/>
      <c r="S4" s="148"/>
      <c r="T4" s="150"/>
    </row>
    <row r="5" spans="1:20" ht="12.75" customHeight="1" x14ac:dyDescent="0.2">
      <c r="A5" s="140"/>
      <c r="B5" s="141"/>
      <c r="C5" s="142"/>
      <c r="D5" s="142"/>
      <c r="E5" s="142"/>
      <c r="F5" s="142"/>
      <c r="G5" s="143"/>
      <c r="H5" s="143"/>
      <c r="I5" s="144" t="s">
        <v>95</v>
      </c>
      <c r="J5" s="506">
        <f>SUM(K11:R41)</f>
        <v>0</v>
      </c>
      <c r="K5" s="507"/>
      <c r="L5" s="145"/>
      <c r="M5" s="145"/>
      <c r="N5" s="145"/>
      <c r="O5" s="145"/>
      <c r="P5" s="148"/>
      <c r="Q5" s="148"/>
      <c r="R5" s="148"/>
      <c r="S5" s="148"/>
      <c r="T5" s="150"/>
    </row>
    <row r="6" spans="1:20" ht="12.75" customHeight="1" x14ac:dyDescent="0.2">
      <c r="A6" s="140"/>
      <c r="B6" s="141"/>
      <c r="C6" s="142"/>
      <c r="D6" s="142"/>
      <c r="E6" s="142"/>
      <c r="F6" s="142"/>
      <c r="G6" s="143"/>
      <c r="H6" s="143"/>
      <c r="I6" s="144" t="s">
        <v>62</v>
      </c>
      <c r="J6" s="506">
        <f>J3-J4-J5</f>
        <v>5000000</v>
      </c>
      <c r="K6" s="507"/>
      <c r="L6" s="145"/>
      <c r="M6" s="145"/>
      <c r="N6" s="145"/>
      <c r="O6" s="145"/>
      <c r="P6" s="148"/>
      <c r="Q6" s="148"/>
      <c r="R6" s="148"/>
      <c r="S6" s="148"/>
      <c r="T6" s="150"/>
    </row>
    <row r="7" spans="1:20" ht="11.25" x14ac:dyDescent="0.2">
      <c r="A7" s="140"/>
      <c r="B7" s="141"/>
      <c r="C7" s="151"/>
      <c r="D7" s="151"/>
      <c r="E7" s="151"/>
      <c r="F7" s="151"/>
      <c r="G7" s="151"/>
      <c r="H7" s="151"/>
      <c r="I7" s="151"/>
      <c r="J7" s="151"/>
      <c r="K7" s="151"/>
      <c r="L7" s="151"/>
      <c r="M7" s="151"/>
      <c r="N7" s="151"/>
      <c r="O7" s="151"/>
      <c r="P7" s="151"/>
      <c r="Q7" s="151"/>
      <c r="R7" s="151"/>
      <c r="S7" s="151"/>
      <c r="T7" s="152"/>
    </row>
    <row r="8" spans="1:20" ht="11.25" x14ac:dyDescent="0.2">
      <c r="A8" s="153" t="s">
        <v>107</v>
      </c>
      <c r="B8" s="154" t="s">
        <v>63</v>
      </c>
      <c r="C8" s="390" t="s">
        <v>98</v>
      </c>
      <c r="D8" s="390" t="s">
        <v>98</v>
      </c>
      <c r="E8" s="390" t="s">
        <v>98</v>
      </c>
      <c r="F8" s="390" t="s">
        <v>98</v>
      </c>
      <c r="G8" s="390" t="s">
        <v>98</v>
      </c>
      <c r="H8" s="390" t="s">
        <v>98</v>
      </c>
      <c r="I8" s="390" t="s">
        <v>98</v>
      </c>
      <c r="J8" s="390" t="s">
        <v>2</v>
      </c>
      <c r="K8" s="390" t="s">
        <v>98</v>
      </c>
      <c r="L8" s="390" t="s">
        <v>98</v>
      </c>
      <c r="M8" s="390" t="s">
        <v>98</v>
      </c>
      <c r="N8" s="390" t="s">
        <v>186</v>
      </c>
      <c r="O8" s="390" t="s">
        <v>98</v>
      </c>
      <c r="P8" s="390" t="s">
        <v>184</v>
      </c>
      <c r="Q8" s="390" t="s">
        <v>183</v>
      </c>
      <c r="R8" s="390" t="s">
        <v>94</v>
      </c>
      <c r="S8" s="390" t="s">
        <v>2</v>
      </c>
      <c r="T8" s="391" t="s">
        <v>64</v>
      </c>
    </row>
    <row r="9" spans="1:20" ht="12" thickBot="1" x14ac:dyDescent="0.25">
      <c r="A9" s="140"/>
      <c r="B9" s="141"/>
      <c r="C9" s="390" t="s">
        <v>65</v>
      </c>
      <c r="D9" s="390" t="s">
        <v>181</v>
      </c>
      <c r="E9" s="390" t="s">
        <v>182</v>
      </c>
      <c r="F9" s="390" t="s">
        <v>68</v>
      </c>
      <c r="G9" s="390" t="s">
        <v>0</v>
      </c>
      <c r="H9" s="443" t="s">
        <v>225</v>
      </c>
      <c r="I9" s="444" t="s">
        <v>92</v>
      </c>
      <c r="J9" s="444" t="s">
        <v>161</v>
      </c>
      <c r="K9" s="390" t="s">
        <v>99</v>
      </c>
      <c r="L9" s="390" t="s">
        <v>66</v>
      </c>
      <c r="M9" s="390" t="s">
        <v>185</v>
      </c>
      <c r="N9" s="390" t="s">
        <v>187</v>
      </c>
      <c r="O9" s="390" t="s">
        <v>205</v>
      </c>
      <c r="P9" s="390" t="s">
        <v>67</v>
      </c>
      <c r="Q9" s="390" t="s">
        <v>67</v>
      </c>
      <c r="R9" s="390" t="s">
        <v>67</v>
      </c>
      <c r="S9" s="390" t="s">
        <v>162</v>
      </c>
      <c r="T9" s="391" t="s">
        <v>67</v>
      </c>
    </row>
    <row r="10" spans="1:20" ht="12" thickBot="1" x14ac:dyDescent="0.25">
      <c r="A10" s="155" t="s">
        <v>163</v>
      </c>
      <c r="B10" s="156"/>
      <c r="C10" s="157">
        <v>0</v>
      </c>
      <c r="D10" s="157">
        <v>0</v>
      </c>
      <c r="E10" s="157">
        <v>0</v>
      </c>
      <c r="F10" s="157">
        <v>0</v>
      </c>
      <c r="G10" s="157">
        <v>0</v>
      </c>
      <c r="H10" s="157">
        <v>0</v>
      </c>
      <c r="I10" s="157">
        <v>0</v>
      </c>
      <c r="J10" s="157">
        <f t="shared" ref="J10:J41" si="0">SUM(C10:I10)</f>
        <v>0</v>
      </c>
      <c r="K10" s="157">
        <v>0</v>
      </c>
      <c r="L10" s="157">
        <v>0</v>
      </c>
      <c r="M10" s="157">
        <v>0</v>
      </c>
      <c r="N10" s="157">
        <v>0</v>
      </c>
      <c r="O10" s="157">
        <v>0</v>
      </c>
      <c r="P10" s="157">
        <v>0</v>
      </c>
      <c r="Q10" s="157">
        <v>0</v>
      </c>
      <c r="R10" s="157">
        <v>0</v>
      </c>
      <c r="S10" s="158">
        <f>SUM(K10:R10)</f>
        <v>0</v>
      </c>
      <c r="T10" s="159">
        <f t="shared" ref="T10:T41" si="1">SUM(J10+S10)</f>
        <v>0</v>
      </c>
    </row>
    <row r="11" spans="1:20" ht="12" thickBot="1" x14ac:dyDescent="0.25">
      <c r="A11" s="160" t="s">
        <v>103</v>
      </c>
      <c r="B11" s="161">
        <f>'day1'!B4</f>
        <v>44531</v>
      </c>
      <c r="C11" s="162">
        <f>'day1'!I44</f>
        <v>0</v>
      </c>
      <c r="D11" s="162">
        <f>'day1'!G54</f>
        <v>0</v>
      </c>
      <c r="E11" s="162">
        <f>'day1'!G64</f>
        <v>0</v>
      </c>
      <c r="F11" s="162">
        <f>'day1'!F74</f>
        <v>0</v>
      </c>
      <c r="G11" s="162">
        <f>'day1'!F84</f>
        <v>0</v>
      </c>
      <c r="H11" s="162">
        <f>'day1'!G91</f>
        <v>0</v>
      </c>
      <c r="I11" s="162">
        <f>'day1'!H102</f>
        <v>0</v>
      </c>
      <c r="J11" s="157">
        <f t="shared" si="0"/>
        <v>0</v>
      </c>
      <c r="K11" s="162">
        <f>'day1'!G116</f>
        <v>0</v>
      </c>
      <c r="L11" s="162">
        <f>'day1'!G130</f>
        <v>0</v>
      </c>
      <c r="M11" s="162">
        <f>'day1'!G139</f>
        <v>0</v>
      </c>
      <c r="N11" s="162">
        <f>'day1'!G148</f>
        <v>0</v>
      </c>
      <c r="O11" s="162">
        <f>'day1'!G157</f>
        <v>0</v>
      </c>
      <c r="P11" s="162">
        <f>'day1'!G164</f>
        <v>0</v>
      </c>
      <c r="Q11" s="162">
        <f>'day1'!G171</f>
        <v>0</v>
      </c>
      <c r="R11" s="162">
        <f>'day1'!G178</f>
        <v>0</v>
      </c>
      <c r="S11" s="158">
        <f>SUM(K11:R11)</f>
        <v>0</v>
      </c>
      <c r="T11" s="163">
        <f t="shared" si="1"/>
        <v>0</v>
      </c>
    </row>
    <row r="12" spans="1:20" ht="12" thickBot="1" x14ac:dyDescent="0.25">
      <c r="A12" s="164" t="s">
        <v>104</v>
      </c>
      <c r="B12" s="161">
        <f>'day2'!B4</f>
        <v>44532</v>
      </c>
      <c r="C12" s="162">
        <f>'day2'!I44</f>
        <v>0</v>
      </c>
      <c r="D12" s="162">
        <f>'day2'!G54</f>
        <v>0</v>
      </c>
      <c r="E12" s="162">
        <f>'day2'!G64</f>
        <v>0</v>
      </c>
      <c r="F12" s="162">
        <f>'day2'!F74</f>
        <v>0</v>
      </c>
      <c r="G12" s="162">
        <f>'day2'!F84</f>
        <v>0</v>
      </c>
      <c r="H12" s="162">
        <f>'day2'!G91</f>
        <v>0</v>
      </c>
      <c r="I12" s="162">
        <f>'day2'!H102</f>
        <v>0</v>
      </c>
      <c r="J12" s="157">
        <f t="shared" si="0"/>
        <v>0</v>
      </c>
      <c r="K12" s="162">
        <f>'day2'!G116</f>
        <v>0</v>
      </c>
      <c r="L12" s="162">
        <f>'day2'!G130</f>
        <v>0</v>
      </c>
      <c r="M12" s="162">
        <f>'day2'!G139</f>
        <v>0</v>
      </c>
      <c r="N12" s="162">
        <f>'day2'!G148</f>
        <v>0</v>
      </c>
      <c r="O12" s="162">
        <f>'day2'!G157</f>
        <v>0</v>
      </c>
      <c r="P12" s="162">
        <f>'day2'!G164</f>
        <v>0</v>
      </c>
      <c r="Q12" s="162">
        <f>'day2'!G171</f>
        <v>0</v>
      </c>
      <c r="R12" s="162">
        <f>'day2'!G178</f>
        <v>0</v>
      </c>
      <c r="S12" s="158">
        <f>SUM(K12:R12)</f>
        <v>0</v>
      </c>
      <c r="T12" s="163">
        <f t="shared" si="1"/>
        <v>0</v>
      </c>
    </row>
    <row r="13" spans="1:20" ht="12" thickBot="1" x14ac:dyDescent="0.25">
      <c r="A13" s="164" t="s">
        <v>105</v>
      </c>
      <c r="B13" s="161">
        <f>'day3'!B4</f>
        <v>44533</v>
      </c>
      <c r="C13" s="162">
        <f>'day3'!I44</f>
        <v>0</v>
      </c>
      <c r="D13" s="162">
        <f>'day3'!G54</f>
        <v>0</v>
      </c>
      <c r="E13" s="162">
        <f>'day3'!G64</f>
        <v>0</v>
      </c>
      <c r="F13" s="162">
        <f>'day3'!F74</f>
        <v>0</v>
      </c>
      <c r="G13" s="162">
        <f>'day3'!F84</f>
        <v>0</v>
      </c>
      <c r="H13" s="162">
        <f>'day3'!G91</f>
        <v>0</v>
      </c>
      <c r="I13" s="162">
        <f>'day3'!H102</f>
        <v>0</v>
      </c>
      <c r="J13" s="157">
        <f t="shared" si="0"/>
        <v>0</v>
      </c>
      <c r="K13" s="162">
        <f>'day3'!G116</f>
        <v>0</v>
      </c>
      <c r="L13" s="162">
        <f>'day3'!G130</f>
        <v>0</v>
      </c>
      <c r="M13" s="162">
        <f>'day3'!G139</f>
        <v>0</v>
      </c>
      <c r="N13" s="162">
        <f>'day3'!G148</f>
        <v>0</v>
      </c>
      <c r="O13" s="162">
        <f>'day3'!G157</f>
        <v>0</v>
      </c>
      <c r="P13" s="162">
        <f>'day3'!G164</f>
        <v>0</v>
      </c>
      <c r="Q13" s="162">
        <f>'day3'!G171</f>
        <v>0</v>
      </c>
      <c r="R13" s="162">
        <f>'day3'!G178</f>
        <v>0</v>
      </c>
      <c r="S13" s="158">
        <f t="shared" ref="S13:S41" si="2">SUM(K13:R13)</f>
        <v>0</v>
      </c>
      <c r="T13" s="163">
        <f t="shared" si="1"/>
        <v>0</v>
      </c>
    </row>
    <row r="14" spans="1:20" ht="12" thickBot="1" x14ac:dyDescent="0.25">
      <c r="A14" s="164" t="s">
        <v>106</v>
      </c>
      <c r="B14" s="161">
        <f>'day4'!B4</f>
        <v>44534</v>
      </c>
      <c r="C14" s="162">
        <f>'day4'!I44</f>
        <v>0</v>
      </c>
      <c r="D14" s="162">
        <f>'day4'!G54</f>
        <v>0</v>
      </c>
      <c r="E14" s="162">
        <f>'day4'!G64</f>
        <v>0</v>
      </c>
      <c r="F14" s="162">
        <f>'day4'!F74</f>
        <v>0</v>
      </c>
      <c r="G14" s="162">
        <f>'day4'!F84</f>
        <v>0</v>
      </c>
      <c r="H14" s="162">
        <f>'day4'!G91</f>
        <v>0</v>
      </c>
      <c r="I14" s="162">
        <f>'day4'!H102</f>
        <v>0</v>
      </c>
      <c r="J14" s="157">
        <f t="shared" si="0"/>
        <v>0</v>
      </c>
      <c r="K14" s="162">
        <f>'day4'!G116</f>
        <v>0</v>
      </c>
      <c r="L14" s="162">
        <f>'day4'!G130</f>
        <v>0</v>
      </c>
      <c r="M14" s="162">
        <f>'day4'!G139</f>
        <v>0</v>
      </c>
      <c r="N14" s="162">
        <f>'day4'!G148</f>
        <v>0</v>
      </c>
      <c r="O14" s="162">
        <f>'day4'!G157</f>
        <v>0</v>
      </c>
      <c r="P14" s="162">
        <f>'day4'!G164</f>
        <v>0</v>
      </c>
      <c r="Q14" s="162">
        <f>'day4'!G171</f>
        <v>0</v>
      </c>
      <c r="R14" s="162">
        <f>'day4'!G178</f>
        <v>0</v>
      </c>
      <c r="S14" s="158">
        <f t="shared" si="2"/>
        <v>0</v>
      </c>
      <c r="T14" s="163">
        <f t="shared" si="1"/>
        <v>0</v>
      </c>
    </row>
    <row r="15" spans="1:20" ht="12" thickBot="1" x14ac:dyDescent="0.25">
      <c r="A15" s="164" t="s">
        <v>108</v>
      </c>
      <c r="B15" s="161">
        <f>'day5'!B4</f>
        <v>44535</v>
      </c>
      <c r="C15" s="162">
        <f>'day5'!I44</f>
        <v>0</v>
      </c>
      <c r="D15" s="162">
        <f>'day5'!G54</f>
        <v>0</v>
      </c>
      <c r="E15" s="162">
        <f>'day5'!G64</f>
        <v>0</v>
      </c>
      <c r="F15" s="162">
        <f>'day5'!F74</f>
        <v>0</v>
      </c>
      <c r="G15" s="162">
        <f>'day5'!F84</f>
        <v>0</v>
      </c>
      <c r="H15" s="162">
        <f>'day5'!G91</f>
        <v>0</v>
      </c>
      <c r="I15" s="162">
        <f>'day5'!H102</f>
        <v>0</v>
      </c>
      <c r="J15" s="157">
        <f t="shared" si="0"/>
        <v>0</v>
      </c>
      <c r="K15" s="162">
        <f>'day5'!G116</f>
        <v>0</v>
      </c>
      <c r="L15" s="162">
        <f>'day5'!G130</f>
        <v>0</v>
      </c>
      <c r="M15" s="162">
        <f>'day5'!G139</f>
        <v>0</v>
      </c>
      <c r="N15" s="162">
        <f>'day5'!G148</f>
        <v>0</v>
      </c>
      <c r="O15" s="162">
        <f>'day5'!G157</f>
        <v>0</v>
      </c>
      <c r="P15" s="162">
        <f>'day5'!G164</f>
        <v>0</v>
      </c>
      <c r="Q15" s="162">
        <f>'day5'!G171</f>
        <v>0</v>
      </c>
      <c r="R15" s="162">
        <f>'day5'!G178</f>
        <v>0</v>
      </c>
      <c r="S15" s="158">
        <f t="shared" si="2"/>
        <v>0</v>
      </c>
      <c r="T15" s="163">
        <f t="shared" si="1"/>
        <v>0</v>
      </c>
    </row>
    <row r="16" spans="1:20" ht="12" thickBot="1" x14ac:dyDescent="0.25">
      <c r="A16" s="164" t="s">
        <v>109</v>
      </c>
      <c r="B16" s="161">
        <f>'day6'!B4</f>
        <v>44536</v>
      </c>
      <c r="C16" s="162">
        <f>'day6'!I44</f>
        <v>0</v>
      </c>
      <c r="D16" s="162">
        <f>'day6'!G54</f>
        <v>0</v>
      </c>
      <c r="E16" s="162">
        <f>'day6'!G64</f>
        <v>0</v>
      </c>
      <c r="F16" s="162">
        <f>'day6'!F74</f>
        <v>0</v>
      </c>
      <c r="G16" s="162">
        <f>'day6'!F84</f>
        <v>0</v>
      </c>
      <c r="H16" s="162">
        <f>'day6'!G91</f>
        <v>0</v>
      </c>
      <c r="I16" s="162">
        <f>'day6'!H102</f>
        <v>0</v>
      </c>
      <c r="J16" s="157">
        <f t="shared" si="0"/>
        <v>0</v>
      </c>
      <c r="K16" s="162">
        <f>'day6'!G116</f>
        <v>0</v>
      </c>
      <c r="L16" s="162">
        <f>'day6'!G130</f>
        <v>0</v>
      </c>
      <c r="M16" s="162">
        <f>'day6'!G139</f>
        <v>0</v>
      </c>
      <c r="N16" s="162">
        <f>'day6'!G148</f>
        <v>0</v>
      </c>
      <c r="O16" s="162">
        <f>'day6'!G157</f>
        <v>0</v>
      </c>
      <c r="P16" s="162">
        <f>'day6'!G164</f>
        <v>0</v>
      </c>
      <c r="Q16" s="162">
        <f>'day6'!G171</f>
        <v>0</v>
      </c>
      <c r="R16" s="162">
        <f>'day6'!G178</f>
        <v>0</v>
      </c>
      <c r="S16" s="158">
        <f t="shared" si="2"/>
        <v>0</v>
      </c>
      <c r="T16" s="163">
        <f t="shared" si="1"/>
        <v>0</v>
      </c>
    </row>
    <row r="17" spans="1:20" ht="12" thickBot="1" x14ac:dyDescent="0.25">
      <c r="A17" s="164" t="s">
        <v>110</v>
      </c>
      <c r="B17" s="161">
        <f>'day7'!B4</f>
        <v>44537</v>
      </c>
      <c r="C17" s="162">
        <f>'day7'!I44</f>
        <v>0</v>
      </c>
      <c r="D17" s="162">
        <f>'day7'!G54</f>
        <v>0</v>
      </c>
      <c r="E17" s="162">
        <f>'day7'!G64</f>
        <v>0</v>
      </c>
      <c r="F17" s="162">
        <f>'day7'!F74</f>
        <v>0</v>
      </c>
      <c r="G17" s="162">
        <f>'day7'!F84</f>
        <v>0</v>
      </c>
      <c r="H17" s="162">
        <f>'day7'!G91</f>
        <v>0</v>
      </c>
      <c r="I17" s="162">
        <f>'day7'!H102</f>
        <v>0</v>
      </c>
      <c r="J17" s="157">
        <f t="shared" si="0"/>
        <v>0</v>
      </c>
      <c r="K17" s="162">
        <f>'day7'!G116</f>
        <v>0</v>
      </c>
      <c r="L17" s="162">
        <f>'day7'!G130</f>
        <v>0</v>
      </c>
      <c r="M17" s="162">
        <f>'day7'!G139</f>
        <v>0</v>
      </c>
      <c r="N17" s="162">
        <f>'day7'!G148</f>
        <v>0</v>
      </c>
      <c r="O17" s="162">
        <f>'day7'!G157</f>
        <v>0</v>
      </c>
      <c r="P17" s="162">
        <f>'day7'!G164</f>
        <v>0</v>
      </c>
      <c r="Q17" s="162">
        <f>'day7'!G171</f>
        <v>0</v>
      </c>
      <c r="R17" s="162">
        <f>'day7'!G178</f>
        <v>0</v>
      </c>
      <c r="S17" s="158">
        <f t="shared" si="2"/>
        <v>0</v>
      </c>
      <c r="T17" s="163">
        <f t="shared" si="1"/>
        <v>0</v>
      </c>
    </row>
    <row r="18" spans="1:20" ht="12" thickBot="1" x14ac:dyDescent="0.25">
      <c r="A18" s="164" t="s">
        <v>111</v>
      </c>
      <c r="B18" s="161">
        <f>'day8'!B4</f>
        <v>44538</v>
      </c>
      <c r="C18" s="162">
        <f>'day8'!I44</f>
        <v>0</v>
      </c>
      <c r="D18" s="162">
        <f>'day8'!G54</f>
        <v>0</v>
      </c>
      <c r="E18" s="162">
        <f>'day8'!G64</f>
        <v>0</v>
      </c>
      <c r="F18" s="162">
        <f>'day8'!F74</f>
        <v>0</v>
      </c>
      <c r="G18" s="162">
        <f>'day8'!F84</f>
        <v>0</v>
      </c>
      <c r="H18" s="162">
        <f>'day8'!G91</f>
        <v>0</v>
      </c>
      <c r="I18" s="162">
        <f>'day8'!H102</f>
        <v>0</v>
      </c>
      <c r="J18" s="157">
        <f t="shared" si="0"/>
        <v>0</v>
      </c>
      <c r="K18" s="162">
        <f>'day8'!G116</f>
        <v>0</v>
      </c>
      <c r="L18" s="162">
        <f>'day8'!G130</f>
        <v>0</v>
      </c>
      <c r="M18" s="162">
        <f>'day8'!G139</f>
        <v>0</v>
      </c>
      <c r="N18" s="162">
        <f>'day8'!G148</f>
        <v>0</v>
      </c>
      <c r="O18" s="162">
        <f>'day8'!G157</f>
        <v>0</v>
      </c>
      <c r="P18" s="162">
        <f>'day8'!G164</f>
        <v>0</v>
      </c>
      <c r="Q18" s="162">
        <f>'day8'!G171</f>
        <v>0</v>
      </c>
      <c r="R18" s="162">
        <f>'day8'!G178</f>
        <v>0</v>
      </c>
      <c r="S18" s="158">
        <f t="shared" si="2"/>
        <v>0</v>
      </c>
      <c r="T18" s="163">
        <f t="shared" si="1"/>
        <v>0</v>
      </c>
    </row>
    <row r="19" spans="1:20" ht="12" thickBot="1" x14ac:dyDescent="0.25">
      <c r="A19" s="164" t="s">
        <v>112</v>
      </c>
      <c r="B19" s="161">
        <f>'day9'!B4</f>
        <v>44539</v>
      </c>
      <c r="C19" s="162">
        <f>'day9'!I44</f>
        <v>0</v>
      </c>
      <c r="D19" s="162">
        <f>'day9'!G54</f>
        <v>0</v>
      </c>
      <c r="E19" s="162">
        <f>'day9'!G64</f>
        <v>0</v>
      </c>
      <c r="F19" s="162">
        <f>'day9'!F74</f>
        <v>0</v>
      </c>
      <c r="G19" s="162">
        <f>'day9'!F84</f>
        <v>0</v>
      </c>
      <c r="H19" s="162">
        <f>'day9'!G91</f>
        <v>0</v>
      </c>
      <c r="I19" s="162">
        <f>'day9'!H102</f>
        <v>0</v>
      </c>
      <c r="J19" s="157">
        <f t="shared" si="0"/>
        <v>0</v>
      </c>
      <c r="K19" s="162">
        <f>'day9'!G116</f>
        <v>0</v>
      </c>
      <c r="L19" s="162">
        <f>'day9'!G130</f>
        <v>0</v>
      </c>
      <c r="M19" s="162">
        <f>'day9'!G139</f>
        <v>0</v>
      </c>
      <c r="N19" s="162">
        <f>'day9'!G148</f>
        <v>0</v>
      </c>
      <c r="O19" s="162">
        <f>'day9'!G157</f>
        <v>0</v>
      </c>
      <c r="P19" s="162">
        <f>'day9'!G164</f>
        <v>0</v>
      </c>
      <c r="Q19" s="162">
        <f>'day9'!G171</f>
        <v>0</v>
      </c>
      <c r="R19" s="162">
        <f>'day9'!G178</f>
        <v>0</v>
      </c>
      <c r="S19" s="158">
        <f t="shared" si="2"/>
        <v>0</v>
      </c>
      <c r="T19" s="163">
        <f t="shared" si="1"/>
        <v>0</v>
      </c>
    </row>
    <row r="20" spans="1:20" ht="12" thickBot="1" x14ac:dyDescent="0.25">
      <c r="A20" s="164" t="s">
        <v>113</v>
      </c>
      <c r="B20" s="161">
        <f>'day10'!B4</f>
        <v>44540</v>
      </c>
      <c r="C20" s="162">
        <f>'day10'!I44</f>
        <v>0</v>
      </c>
      <c r="D20" s="162">
        <f>'day10'!G54</f>
        <v>0</v>
      </c>
      <c r="E20" s="162">
        <f>'day10'!G64</f>
        <v>0</v>
      </c>
      <c r="F20" s="162">
        <f>'day10'!F74</f>
        <v>0</v>
      </c>
      <c r="G20" s="162">
        <f>'day10'!F84</f>
        <v>0</v>
      </c>
      <c r="H20" s="162">
        <f>'day10'!G91</f>
        <v>0</v>
      </c>
      <c r="I20" s="162">
        <f>'day10'!H102</f>
        <v>0</v>
      </c>
      <c r="J20" s="157">
        <f t="shared" si="0"/>
        <v>0</v>
      </c>
      <c r="K20" s="162">
        <f>'day10'!G116</f>
        <v>0</v>
      </c>
      <c r="L20" s="162">
        <f>'day10'!G130</f>
        <v>0</v>
      </c>
      <c r="M20" s="162">
        <f>'day10'!G139</f>
        <v>0</v>
      </c>
      <c r="N20" s="162">
        <f>'day10'!G148</f>
        <v>0</v>
      </c>
      <c r="O20" s="162">
        <f>'day10'!G157</f>
        <v>0</v>
      </c>
      <c r="P20" s="162">
        <f>'day10'!G164</f>
        <v>0</v>
      </c>
      <c r="Q20" s="162">
        <f>'day10'!G171</f>
        <v>0</v>
      </c>
      <c r="R20" s="162">
        <f>'day10'!G178</f>
        <v>0</v>
      </c>
      <c r="S20" s="158">
        <f t="shared" si="2"/>
        <v>0</v>
      </c>
      <c r="T20" s="163">
        <f t="shared" si="1"/>
        <v>0</v>
      </c>
    </row>
    <row r="21" spans="1:20" ht="12" thickBot="1" x14ac:dyDescent="0.25">
      <c r="A21" s="164" t="s">
        <v>114</v>
      </c>
      <c r="B21" s="161">
        <f>'day11'!B4</f>
        <v>44541</v>
      </c>
      <c r="C21" s="162">
        <f>'day11'!I44</f>
        <v>0</v>
      </c>
      <c r="D21" s="162">
        <f>'day11'!G54</f>
        <v>0</v>
      </c>
      <c r="E21" s="162">
        <f>'day11'!G64</f>
        <v>0</v>
      </c>
      <c r="F21" s="162">
        <f>'day11'!F74</f>
        <v>0</v>
      </c>
      <c r="G21" s="162">
        <f>'day11'!F84</f>
        <v>0</v>
      </c>
      <c r="H21" s="162">
        <f>'day11'!G91</f>
        <v>0</v>
      </c>
      <c r="I21" s="162">
        <f>'day11'!H102</f>
        <v>0</v>
      </c>
      <c r="J21" s="157">
        <f t="shared" si="0"/>
        <v>0</v>
      </c>
      <c r="K21" s="162">
        <f>'day11'!G116</f>
        <v>0</v>
      </c>
      <c r="L21" s="162">
        <f>'day11'!G130</f>
        <v>0</v>
      </c>
      <c r="M21" s="162">
        <f>'day11'!G139</f>
        <v>0</v>
      </c>
      <c r="N21" s="162">
        <f>'day11'!G148</f>
        <v>0</v>
      </c>
      <c r="O21" s="162">
        <f>'day11'!G157</f>
        <v>0</v>
      </c>
      <c r="P21" s="162">
        <f>'day11'!G164</f>
        <v>0</v>
      </c>
      <c r="Q21" s="162">
        <f>'day11'!G171</f>
        <v>0</v>
      </c>
      <c r="R21" s="162">
        <f>'day11'!G178</f>
        <v>0</v>
      </c>
      <c r="S21" s="158">
        <f t="shared" si="2"/>
        <v>0</v>
      </c>
      <c r="T21" s="163">
        <f t="shared" si="1"/>
        <v>0</v>
      </c>
    </row>
    <row r="22" spans="1:20" ht="12" thickBot="1" x14ac:dyDescent="0.25">
      <c r="A22" s="164" t="s">
        <v>115</v>
      </c>
      <c r="B22" s="161">
        <f>'day12'!B4</f>
        <v>44542</v>
      </c>
      <c r="C22" s="162">
        <f>'day12'!I44</f>
        <v>0</v>
      </c>
      <c r="D22" s="162">
        <f>'day12'!G54</f>
        <v>0</v>
      </c>
      <c r="E22" s="162">
        <f>'day12'!G64</f>
        <v>0</v>
      </c>
      <c r="F22" s="162">
        <f>'day12'!F74</f>
        <v>0</v>
      </c>
      <c r="G22" s="162">
        <f>'day12'!F84</f>
        <v>0</v>
      </c>
      <c r="H22" s="162">
        <f>'day12'!G91</f>
        <v>0</v>
      </c>
      <c r="I22" s="162">
        <f>'day12'!H102</f>
        <v>0</v>
      </c>
      <c r="J22" s="157">
        <f t="shared" si="0"/>
        <v>0</v>
      </c>
      <c r="K22" s="162">
        <f>'day12'!G116</f>
        <v>0</v>
      </c>
      <c r="L22" s="162">
        <f>'day12'!G130</f>
        <v>0</v>
      </c>
      <c r="M22" s="162">
        <f>'day12'!G139</f>
        <v>0</v>
      </c>
      <c r="N22" s="162">
        <f>'day12'!G148</f>
        <v>0</v>
      </c>
      <c r="O22" s="162">
        <f>'day12'!G157</f>
        <v>0</v>
      </c>
      <c r="P22" s="162">
        <f>'day12'!G164</f>
        <v>0</v>
      </c>
      <c r="Q22" s="162">
        <f>'day12'!G171</f>
        <v>0</v>
      </c>
      <c r="R22" s="162">
        <f>'day12'!G178</f>
        <v>0</v>
      </c>
      <c r="S22" s="158">
        <f t="shared" si="2"/>
        <v>0</v>
      </c>
      <c r="T22" s="163">
        <f t="shared" si="1"/>
        <v>0</v>
      </c>
    </row>
    <row r="23" spans="1:20" ht="12" thickBot="1" x14ac:dyDescent="0.25">
      <c r="A23" s="164" t="s">
        <v>116</v>
      </c>
      <c r="B23" s="161">
        <f>'day13'!B4</f>
        <v>44543</v>
      </c>
      <c r="C23" s="162">
        <f>'day13'!I44</f>
        <v>0</v>
      </c>
      <c r="D23" s="162">
        <f>'day13'!G54</f>
        <v>0</v>
      </c>
      <c r="E23" s="162">
        <f>'day13'!G64</f>
        <v>0</v>
      </c>
      <c r="F23" s="162">
        <f>'day13'!F74</f>
        <v>0</v>
      </c>
      <c r="G23" s="162">
        <f>'day13'!F84</f>
        <v>0</v>
      </c>
      <c r="H23" s="162">
        <f>'day13'!G91</f>
        <v>0</v>
      </c>
      <c r="I23" s="162">
        <f>'day13'!H102</f>
        <v>0</v>
      </c>
      <c r="J23" s="157">
        <f t="shared" si="0"/>
        <v>0</v>
      </c>
      <c r="K23" s="162">
        <f>'day13'!G116</f>
        <v>0</v>
      </c>
      <c r="L23" s="162">
        <f>'day13'!G130</f>
        <v>0</v>
      </c>
      <c r="M23" s="162">
        <f>'day13'!G139</f>
        <v>0</v>
      </c>
      <c r="N23" s="162">
        <f>'day13'!G148</f>
        <v>0</v>
      </c>
      <c r="O23" s="162">
        <f>'day13'!G157</f>
        <v>0</v>
      </c>
      <c r="P23" s="162">
        <f>'day13'!G164</f>
        <v>0</v>
      </c>
      <c r="Q23" s="162">
        <f>'day13'!G171</f>
        <v>0</v>
      </c>
      <c r="R23" s="162">
        <f>'day13'!G178</f>
        <v>0</v>
      </c>
      <c r="S23" s="158">
        <f t="shared" si="2"/>
        <v>0</v>
      </c>
      <c r="T23" s="163">
        <f t="shared" si="1"/>
        <v>0</v>
      </c>
    </row>
    <row r="24" spans="1:20" ht="12" thickBot="1" x14ac:dyDescent="0.25">
      <c r="A24" s="164" t="s">
        <v>117</v>
      </c>
      <c r="B24" s="161">
        <f>'day14'!B4</f>
        <v>44544</v>
      </c>
      <c r="C24" s="162">
        <f>'day14'!I44</f>
        <v>0</v>
      </c>
      <c r="D24" s="162">
        <f>'day14'!G54</f>
        <v>0</v>
      </c>
      <c r="E24" s="162">
        <f>'day14'!G64</f>
        <v>0</v>
      </c>
      <c r="F24" s="162">
        <f>'day14'!F74</f>
        <v>0</v>
      </c>
      <c r="G24" s="162">
        <f>'day14'!F84</f>
        <v>0</v>
      </c>
      <c r="H24" s="162">
        <f>'day14'!G91</f>
        <v>0</v>
      </c>
      <c r="I24" s="162">
        <f>'day14'!H102</f>
        <v>0</v>
      </c>
      <c r="J24" s="157">
        <f t="shared" si="0"/>
        <v>0</v>
      </c>
      <c r="K24" s="162">
        <f>'day14'!G116</f>
        <v>0</v>
      </c>
      <c r="L24" s="162">
        <f>'day14'!G130</f>
        <v>0</v>
      </c>
      <c r="M24" s="162">
        <f>'day14'!G139</f>
        <v>0</v>
      </c>
      <c r="N24" s="162">
        <f>'day14'!G148</f>
        <v>0</v>
      </c>
      <c r="O24" s="162">
        <f>'day14'!G157</f>
        <v>0</v>
      </c>
      <c r="P24" s="162">
        <f>'day14'!G164</f>
        <v>0</v>
      </c>
      <c r="Q24" s="162">
        <f>'day14'!G171</f>
        <v>0</v>
      </c>
      <c r="R24" s="162">
        <f>'day14'!G178</f>
        <v>0</v>
      </c>
      <c r="S24" s="158">
        <f t="shared" si="2"/>
        <v>0</v>
      </c>
      <c r="T24" s="163">
        <f t="shared" si="1"/>
        <v>0</v>
      </c>
    </row>
    <row r="25" spans="1:20" ht="12" thickBot="1" x14ac:dyDescent="0.25">
      <c r="A25" s="164" t="s">
        <v>118</v>
      </c>
      <c r="B25" s="161">
        <f>'day15'!B4</f>
        <v>44545</v>
      </c>
      <c r="C25" s="162">
        <f>'day15'!I44</f>
        <v>0</v>
      </c>
      <c r="D25" s="162">
        <f>'day15'!G54</f>
        <v>0</v>
      </c>
      <c r="E25" s="162">
        <f>'day15'!G64</f>
        <v>0</v>
      </c>
      <c r="F25" s="162">
        <f>'day15'!F74</f>
        <v>0</v>
      </c>
      <c r="G25" s="162">
        <f>'day15'!F84</f>
        <v>0</v>
      </c>
      <c r="H25" s="162">
        <f>'day15'!G91</f>
        <v>0</v>
      </c>
      <c r="I25" s="162">
        <f>'day15'!H102</f>
        <v>0</v>
      </c>
      <c r="J25" s="157">
        <f t="shared" si="0"/>
        <v>0</v>
      </c>
      <c r="K25" s="162">
        <f>'day15'!G116</f>
        <v>0</v>
      </c>
      <c r="L25" s="162">
        <f>'day15'!G130</f>
        <v>0</v>
      </c>
      <c r="M25" s="162">
        <f>'day15'!G139</f>
        <v>0</v>
      </c>
      <c r="N25" s="162">
        <f>'day15'!G148</f>
        <v>0</v>
      </c>
      <c r="O25" s="162">
        <f>'day15'!G157</f>
        <v>0</v>
      </c>
      <c r="P25" s="162">
        <f>'day15'!G164</f>
        <v>0</v>
      </c>
      <c r="Q25" s="162">
        <f>'day15'!G171</f>
        <v>0</v>
      </c>
      <c r="R25" s="162">
        <f>'day15'!G178</f>
        <v>0</v>
      </c>
      <c r="S25" s="158">
        <f t="shared" si="2"/>
        <v>0</v>
      </c>
      <c r="T25" s="163">
        <f t="shared" si="1"/>
        <v>0</v>
      </c>
    </row>
    <row r="26" spans="1:20" ht="12" thickBot="1" x14ac:dyDescent="0.25">
      <c r="A26" s="164" t="s">
        <v>119</v>
      </c>
      <c r="B26" s="161">
        <f>'day16'!B4</f>
        <v>44546</v>
      </c>
      <c r="C26" s="162">
        <f>'day16'!I44</f>
        <v>0</v>
      </c>
      <c r="D26" s="162">
        <f>'day16'!G54</f>
        <v>0</v>
      </c>
      <c r="E26" s="162">
        <f>'day16'!G64</f>
        <v>0</v>
      </c>
      <c r="F26" s="162">
        <f>'day16'!F74</f>
        <v>0</v>
      </c>
      <c r="G26" s="162">
        <f>'day16'!F84</f>
        <v>0</v>
      </c>
      <c r="H26" s="162">
        <f>'day16'!G91</f>
        <v>0</v>
      </c>
      <c r="I26" s="162">
        <f>'day16'!H102</f>
        <v>0</v>
      </c>
      <c r="J26" s="157">
        <f t="shared" si="0"/>
        <v>0</v>
      </c>
      <c r="K26" s="162">
        <f>'day16'!G116</f>
        <v>0</v>
      </c>
      <c r="L26" s="162">
        <f>'day16'!G130</f>
        <v>0</v>
      </c>
      <c r="M26" s="162">
        <f>'day16'!G139</f>
        <v>0</v>
      </c>
      <c r="N26" s="162">
        <f>'day16'!G148</f>
        <v>0</v>
      </c>
      <c r="O26" s="162">
        <f>'day16'!G157</f>
        <v>0</v>
      </c>
      <c r="P26" s="162">
        <f>'day16'!G164</f>
        <v>0</v>
      </c>
      <c r="Q26" s="162">
        <f>'day16'!G171</f>
        <v>0</v>
      </c>
      <c r="R26" s="162">
        <f>'day16'!G178</f>
        <v>0</v>
      </c>
      <c r="S26" s="158">
        <f t="shared" si="2"/>
        <v>0</v>
      </c>
      <c r="T26" s="163">
        <f t="shared" si="1"/>
        <v>0</v>
      </c>
    </row>
    <row r="27" spans="1:20" ht="12" thickBot="1" x14ac:dyDescent="0.25">
      <c r="A27" s="164" t="s">
        <v>120</v>
      </c>
      <c r="B27" s="161">
        <f>'day17'!B4</f>
        <v>44547</v>
      </c>
      <c r="C27" s="162">
        <f>'day17'!I44</f>
        <v>0</v>
      </c>
      <c r="D27" s="162">
        <f>'day17'!G54</f>
        <v>0</v>
      </c>
      <c r="E27" s="162">
        <f>'day17'!G64</f>
        <v>0</v>
      </c>
      <c r="F27" s="162">
        <f>'day17'!F74</f>
        <v>0</v>
      </c>
      <c r="G27" s="162">
        <f>'day17'!F84</f>
        <v>0</v>
      </c>
      <c r="H27" s="162">
        <f>'day17'!G91</f>
        <v>0</v>
      </c>
      <c r="I27" s="162">
        <f>'day17'!H102</f>
        <v>0</v>
      </c>
      <c r="J27" s="157">
        <f t="shared" si="0"/>
        <v>0</v>
      </c>
      <c r="K27" s="162">
        <f>'day17'!G116</f>
        <v>0</v>
      </c>
      <c r="L27" s="162">
        <f>'day17'!G130</f>
        <v>0</v>
      </c>
      <c r="M27" s="162">
        <f>'day17'!G139</f>
        <v>0</v>
      </c>
      <c r="N27" s="162">
        <f>'day17'!G148</f>
        <v>0</v>
      </c>
      <c r="O27" s="162">
        <f>'day17'!G157</f>
        <v>0</v>
      </c>
      <c r="P27" s="162">
        <f>'day17'!G164</f>
        <v>0</v>
      </c>
      <c r="Q27" s="162">
        <f>'day17'!G171</f>
        <v>0</v>
      </c>
      <c r="R27" s="162">
        <f>'day17'!G178</f>
        <v>0</v>
      </c>
      <c r="S27" s="158">
        <f t="shared" si="2"/>
        <v>0</v>
      </c>
      <c r="T27" s="163">
        <f t="shared" si="1"/>
        <v>0</v>
      </c>
    </row>
    <row r="28" spans="1:20" ht="12" thickBot="1" x14ac:dyDescent="0.25">
      <c r="A28" s="164" t="s">
        <v>121</v>
      </c>
      <c r="B28" s="161">
        <f>'day18'!B4</f>
        <v>44548</v>
      </c>
      <c r="C28" s="162">
        <f>'day18'!I44</f>
        <v>0</v>
      </c>
      <c r="D28" s="162">
        <f>'day18'!G54</f>
        <v>0</v>
      </c>
      <c r="E28" s="162">
        <f>'day18'!G64</f>
        <v>0</v>
      </c>
      <c r="F28" s="162">
        <f>'day18'!F74</f>
        <v>0</v>
      </c>
      <c r="G28" s="162">
        <f>'day18'!F84</f>
        <v>0</v>
      </c>
      <c r="H28" s="162">
        <f>'day18'!G91</f>
        <v>0</v>
      </c>
      <c r="I28" s="162">
        <f>'day18'!H102</f>
        <v>0</v>
      </c>
      <c r="J28" s="157">
        <f t="shared" si="0"/>
        <v>0</v>
      </c>
      <c r="K28" s="162">
        <f>'day18'!G116</f>
        <v>0</v>
      </c>
      <c r="L28" s="162">
        <f>'day18'!G130</f>
        <v>0</v>
      </c>
      <c r="M28" s="162">
        <f>'day18'!G139</f>
        <v>0</v>
      </c>
      <c r="N28" s="162">
        <f>'day18'!G148</f>
        <v>0</v>
      </c>
      <c r="O28" s="162">
        <f>'day18'!G157</f>
        <v>0</v>
      </c>
      <c r="P28" s="162">
        <f>'day18'!G164</f>
        <v>0</v>
      </c>
      <c r="Q28" s="162">
        <f>'day18'!G171</f>
        <v>0</v>
      </c>
      <c r="R28" s="162">
        <f>'day18'!G178</f>
        <v>0</v>
      </c>
      <c r="S28" s="158">
        <f t="shared" si="2"/>
        <v>0</v>
      </c>
      <c r="T28" s="163">
        <f t="shared" si="1"/>
        <v>0</v>
      </c>
    </row>
    <row r="29" spans="1:20" ht="12" thickBot="1" x14ac:dyDescent="0.25">
      <c r="A29" s="165" t="s">
        <v>122</v>
      </c>
      <c r="B29" s="161">
        <f>'day19'!B4</f>
        <v>44549</v>
      </c>
      <c r="C29" s="162">
        <f>'day19'!I44</f>
        <v>0</v>
      </c>
      <c r="D29" s="162">
        <f>'day19'!G54</f>
        <v>0</v>
      </c>
      <c r="E29" s="162">
        <f>'day19'!G64</f>
        <v>0</v>
      </c>
      <c r="F29" s="162">
        <f>'day19'!F74</f>
        <v>0</v>
      </c>
      <c r="G29" s="162">
        <f>'day19'!F84</f>
        <v>0</v>
      </c>
      <c r="H29" s="162">
        <f>'day19'!G91</f>
        <v>0</v>
      </c>
      <c r="I29" s="162">
        <f>'day19'!H102</f>
        <v>0</v>
      </c>
      <c r="J29" s="157">
        <f t="shared" si="0"/>
        <v>0</v>
      </c>
      <c r="K29" s="162">
        <f>'day19'!G116</f>
        <v>0</v>
      </c>
      <c r="L29" s="162">
        <f>'day19'!G130</f>
        <v>0</v>
      </c>
      <c r="M29" s="162">
        <f>'day19'!G139</f>
        <v>0</v>
      </c>
      <c r="N29" s="162">
        <f>'day19'!G148</f>
        <v>0</v>
      </c>
      <c r="O29" s="162">
        <f>'day19'!G157</f>
        <v>0</v>
      </c>
      <c r="P29" s="162">
        <f>'day19'!G164</f>
        <v>0</v>
      </c>
      <c r="Q29" s="162">
        <f>'day19'!G171</f>
        <v>0</v>
      </c>
      <c r="R29" s="162">
        <f>'day19'!G178</f>
        <v>0</v>
      </c>
      <c r="S29" s="158">
        <f t="shared" si="2"/>
        <v>0</v>
      </c>
      <c r="T29" s="163">
        <f t="shared" si="1"/>
        <v>0</v>
      </c>
    </row>
    <row r="30" spans="1:20" ht="12" thickBot="1" x14ac:dyDescent="0.25">
      <c r="A30" s="164" t="s">
        <v>123</v>
      </c>
      <c r="B30" s="161">
        <f>'day20'!B4</f>
        <v>44550</v>
      </c>
      <c r="C30" s="162">
        <f>'day20'!I44</f>
        <v>0</v>
      </c>
      <c r="D30" s="162">
        <f>'day20'!G54</f>
        <v>0</v>
      </c>
      <c r="E30" s="162">
        <f>'day20'!G64</f>
        <v>0</v>
      </c>
      <c r="F30" s="162">
        <f>'day20'!F74</f>
        <v>0</v>
      </c>
      <c r="G30" s="162">
        <f>'day20'!F84</f>
        <v>0</v>
      </c>
      <c r="H30" s="162">
        <f>'day20'!G91</f>
        <v>0</v>
      </c>
      <c r="I30" s="162">
        <f>'day20'!H102</f>
        <v>0</v>
      </c>
      <c r="J30" s="157">
        <f t="shared" si="0"/>
        <v>0</v>
      </c>
      <c r="K30" s="162">
        <f>'day20'!G116</f>
        <v>0</v>
      </c>
      <c r="L30" s="162">
        <f>'day20'!G130</f>
        <v>0</v>
      </c>
      <c r="M30" s="162">
        <f>'day20'!G139</f>
        <v>0</v>
      </c>
      <c r="N30" s="162">
        <f>'day20'!G148</f>
        <v>0</v>
      </c>
      <c r="O30" s="162">
        <f>'day20'!G157</f>
        <v>0</v>
      </c>
      <c r="P30" s="162">
        <f>'day20'!G164</f>
        <v>0</v>
      </c>
      <c r="Q30" s="162">
        <f>'day20'!G171</f>
        <v>0</v>
      </c>
      <c r="R30" s="162">
        <f>'day20'!G178</f>
        <v>0</v>
      </c>
      <c r="S30" s="158">
        <f t="shared" si="2"/>
        <v>0</v>
      </c>
      <c r="T30" s="163">
        <f t="shared" si="1"/>
        <v>0</v>
      </c>
    </row>
    <row r="31" spans="1:20" ht="12" thickBot="1" x14ac:dyDescent="0.25">
      <c r="A31" s="164" t="s">
        <v>124</v>
      </c>
      <c r="B31" s="161">
        <f>'day21'!B4</f>
        <v>44551</v>
      </c>
      <c r="C31" s="162">
        <f>'day21'!I44</f>
        <v>0</v>
      </c>
      <c r="D31" s="162">
        <f>'day21'!G54</f>
        <v>0</v>
      </c>
      <c r="E31" s="162">
        <f>'day21'!G64</f>
        <v>0</v>
      </c>
      <c r="F31" s="162">
        <f>'day21'!F74</f>
        <v>0</v>
      </c>
      <c r="G31" s="162">
        <f>'day21'!F84</f>
        <v>0</v>
      </c>
      <c r="H31" s="162">
        <f>'day21'!G91</f>
        <v>0</v>
      </c>
      <c r="I31" s="162">
        <f>'day21'!H102</f>
        <v>0</v>
      </c>
      <c r="J31" s="157">
        <f t="shared" si="0"/>
        <v>0</v>
      </c>
      <c r="K31" s="162">
        <f>'day21'!G116</f>
        <v>0</v>
      </c>
      <c r="L31" s="162">
        <f>'day21'!G130</f>
        <v>0</v>
      </c>
      <c r="M31" s="162">
        <f>'day21'!G139</f>
        <v>0</v>
      </c>
      <c r="N31" s="162">
        <f>'day21'!G148</f>
        <v>0</v>
      </c>
      <c r="O31" s="162">
        <f>'day21'!G157</f>
        <v>0</v>
      </c>
      <c r="P31" s="162">
        <f>'day21'!G164</f>
        <v>0</v>
      </c>
      <c r="Q31" s="162">
        <f>'day21'!G171</f>
        <v>0</v>
      </c>
      <c r="R31" s="162">
        <f>'day21'!G178</f>
        <v>0</v>
      </c>
      <c r="S31" s="158">
        <f t="shared" si="2"/>
        <v>0</v>
      </c>
      <c r="T31" s="163">
        <f t="shared" si="1"/>
        <v>0</v>
      </c>
    </row>
    <row r="32" spans="1:20" ht="12" thickBot="1" x14ac:dyDescent="0.25">
      <c r="A32" s="164" t="s">
        <v>125</v>
      </c>
      <c r="B32" s="161">
        <f>'day22'!B4</f>
        <v>44552</v>
      </c>
      <c r="C32" s="162">
        <f>'day22'!I44</f>
        <v>0</v>
      </c>
      <c r="D32" s="162">
        <f>'day22'!G54</f>
        <v>0</v>
      </c>
      <c r="E32" s="162">
        <f>'day22'!G64</f>
        <v>0</v>
      </c>
      <c r="F32" s="162">
        <f>'day22'!F74</f>
        <v>0</v>
      </c>
      <c r="G32" s="162">
        <f>'day22'!F84</f>
        <v>0</v>
      </c>
      <c r="H32" s="162">
        <f>'day22'!G91</f>
        <v>0</v>
      </c>
      <c r="I32" s="162">
        <f>'day22'!H102</f>
        <v>0</v>
      </c>
      <c r="J32" s="157">
        <f t="shared" si="0"/>
        <v>0</v>
      </c>
      <c r="K32" s="162">
        <f>'day22'!G116</f>
        <v>0</v>
      </c>
      <c r="L32" s="162">
        <f>'day22'!G130</f>
        <v>0</v>
      </c>
      <c r="M32" s="162">
        <f>'day22'!G139</f>
        <v>0</v>
      </c>
      <c r="N32" s="162">
        <f>'day22'!G148</f>
        <v>0</v>
      </c>
      <c r="O32" s="162">
        <f>'day22'!G157</f>
        <v>0</v>
      </c>
      <c r="P32" s="162">
        <f>'day22'!G164</f>
        <v>0</v>
      </c>
      <c r="Q32" s="162">
        <f>'day22'!G171</f>
        <v>0</v>
      </c>
      <c r="R32" s="162">
        <f>'day22'!G178</f>
        <v>0</v>
      </c>
      <c r="S32" s="158">
        <f t="shared" si="2"/>
        <v>0</v>
      </c>
      <c r="T32" s="163">
        <f t="shared" si="1"/>
        <v>0</v>
      </c>
    </row>
    <row r="33" spans="1:20" ht="12" thickBot="1" x14ac:dyDescent="0.25">
      <c r="A33" s="164" t="s">
        <v>126</v>
      </c>
      <c r="B33" s="161">
        <f>'day23'!B4</f>
        <v>44553</v>
      </c>
      <c r="C33" s="162">
        <f>'day23'!I44</f>
        <v>0</v>
      </c>
      <c r="D33" s="162">
        <f>'day23'!G54</f>
        <v>0</v>
      </c>
      <c r="E33" s="162">
        <f>'day23'!G64</f>
        <v>0</v>
      </c>
      <c r="F33" s="162">
        <f>'day23'!F74</f>
        <v>0</v>
      </c>
      <c r="G33" s="162">
        <f>'day23'!F84</f>
        <v>0</v>
      </c>
      <c r="H33" s="162">
        <f>'day23'!G91</f>
        <v>0</v>
      </c>
      <c r="I33" s="162">
        <f>'day23'!H102</f>
        <v>0</v>
      </c>
      <c r="J33" s="157">
        <f t="shared" si="0"/>
        <v>0</v>
      </c>
      <c r="K33" s="162">
        <f>'day23'!G116</f>
        <v>0</v>
      </c>
      <c r="L33" s="162">
        <f>'day23'!G130</f>
        <v>0</v>
      </c>
      <c r="M33" s="162">
        <f>'day23'!G139</f>
        <v>0</v>
      </c>
      <c r="N33" s="162">
        <f>'day23'!G148</f>
        <v>0</v>
      </c>
      <c r="O33" s="162">
        <f>'day23'!G157</f>
        <v>0</v>
      </c>
      <c r="P33" s="162">
        <f>'day23'!G164</f>
        <v>0</v>
      </c>
      <c r="Q33" s="162">
        <f>'day23'!G171</f>
        <v>0</v>
      </c>
      <c r="R33" s="162">
        <f>'day23'!G178</f>
        <v>0</v>
      </c>
      <c r="S33" s="158">
        <f t="shared" si="2"/>
        <v>0</v>
      </c>
      <c r="T33" s="392">
        <f t="shared" si="1"/>
        <v>0</v>
      </c>
    </row>
    <row r="34" spans="1:20" ht="12" thickBot="1" x14ac:dyDescent="0.25">
      <c r="A34" s="164" t="s">
        <v>127</v>
      </c>
      <c r="B34" s="161">
        <f>'day24'!B4</f>
        <v>44554</v>
      </c>
      <c r="C34" s="162">
        <f>'day24'!I44</f>
        <v>0</v>
      </c>
      <c r="D34" s="162">
        <f>'day24'!G54</f>
        <v>0</v>
      </c>
      <c r="E34" s="162">
        <f>'day24'!G64</f>
        <v>0</v>
      </c>
      <c r="F34" s="162">
        <f>'day24'!F74</f>
        <v>0</v>
      </c>
      <c r="G34" s="162">
        <f>'day24'!F84</f>
        <v>0</v>
      </c>
      <c r="H34" s="162">
        <f>'day24'!G91</f>
        <v>0</v>
      </c>
      <c r="I34" s="162">
        <f>'day24'!H102</f>
        <v>0</v>
      </c>
      <c r="J34" s="157">
        <f t="shared" si="0"/>
        <v>0</v>
      </c>
      <c r="K34" s="162">
        <f>'day24'!G116</f>
        <v>0</v>
      </c>
      <c r="L34" s="162">
        <f>'day24'!G130</f>
        <v>0</v>
      </c>
      <c r="M34" s="162">
        <f>'day24'!G139</f>
        <v>0</v>
      </c>
      <c r="N34" s="162">
        <f>'day24'!G148</f>
        <v>0</v>
      </c>
      <c r="O34" s="162">
        <f>'day24'!G157</f>
        <v>0</v>
      </c>
      <c r="P34" s="162">
        <f>'day24'!G164</f>
        <v>0</v>
      </c>
      <c r="Q34" s="162">
        <f>'day24'!G171</f>
        <v>0</v>
      </c>
      <c r="R34" s="162">
        <f>'day24'!G178</f>
        <v>0</v>
      </c>
      <c r="S34" s="158">
        <f t="shared" si="2"/>
        <v>0</v>
      </c>
      <c r="T34" s="163">
        <f t="shared" si="1"/>
        <v>0</v>
      </c>
    </row>
    <row r="35" spans="1:20" ht="12" thickBot="1" x14ac:dyDescent="0.25">
      <c r="A35" s="164" t="s">
        <v>128</v>
      </c>
      <c r="B35" s="161">
        <f>'day25'!B4</f>
        <v>44555</v>
      </c>
      <c r="C35" s="162">
        <f>'day25'!I44</f>
        <v>0</v>
      </c>
      <c r="D35" s="162">
        <f>'day25'!G54</f>
        <v>0</v>
      </c>
      <c r="E35" s="162">
        <f>'day25'!G64</f>
        <v>0</v>
      </c>
      <c r="F35" s="162">
        <f>'day25'!F74</f>
        <v>0</v>
      </c>
      <c r="G35" s="162">
        <f>'day25'!F84</f>
        <v>0</v>
      </c>
      <c r="H35" s="162">
        <f>'day25'!G91</f>
        <v>0</v>
      </c>
      <c r="I35" s="162">
        <f>'day25'!H102</f>
        <v>0</v>
      </c>
      <c r="J35" s="157">
        <f t="shared" si="0"/>
        <v>0</v>
      </c>
      <c r="K35" s="162">
        <f>'day25'!G116</f>
        <v>0</v>
      </c>
      <c r="L35" s="162">
        <f>'day25'!G130</f>
        <v>0</v>
      </c>
      <c r="M35" s="162">
        <f>'day25'!G139</f>
        <v>0</v>
      </c>
      <c r="N35" s="162">
        <f>'day25'!G148</f>
        <v>0</v>
      </c>
      <c r="O35" s="162">
        <f>'day25'!G157</f>
        <v>0</v>
      </c>
      <c r="P35" s="162">
        <f>'day25'!G164</f>
        <v>0</v>
      </c>
      <c r="Q35" s="162">
        <f>'day25'!G171</f>
        <v>0</v>
      </c>
      <c r="R35" s="162">
        <f>'day25'!G178</f>
        <v>0</v>
      </c>
      <c r="S35" s="158">
        <f t="shared" si="2"/>
        <v>0</v>
      </c>
      <c r="T35" s="163">
        <f t="shared" si="1"/>
        <v>0</v>
      </c>
    </row>
    <row r="36" spans="1:20" ht="12" thickBot="1" x14ac:dyDescent="0.25">
      <c r="A36" s="164" t="s">
        <v>129</v>
      </c>
      <c r="B36" s="161">
        <f>'day26'!B4</f>
        <v>44556</v>
      </c>
      <c r="C36" s="162">
        <f>'day26'!I44</f>
        <v>0</v>
      </c>
      <c r="D36" s="162">
        <f>'day26'!G54</f>
        <v>0</v>
      </c>
      <c r="E36" s="162">
        <f>'day26'!G64</f>
        <v>0</v>
      </c>
      <c r="F36" s="162">
        <f>'day26'!F74</f>
        <v>0</v>
      </c>
      <c r="G36" s="162">
        <f>'day26'!F84</f>
        <v>0</v>
      </c>
      <c r="H36" s="162">
        <f>'day26'!G91</f>
        <v>0</v>
      </c>
      <c r="I36" s="162">
        <f>'day26'!H102</f>
        <v>0</v>
      </c>
      <c r="J36" s="157">
        <f t="shared" si="0"/>
        <v>0</v>
      </c>
      <c r="K36" s="162">
        <f>'day26'!G116</f>
        <v>0</v>
      </c>
      <c r="L36" s="162">
        <f>'day26'!G130</f>
        <v>0</v>
      </c>
      <c r="M36" s="162">
        <f>'day26'!G139</f>
        <v>0</v>
      </c>
      <c r="N36" s="162">
        <f>'day26'!G148</f>
        <v>0</v>
      </c>
      <c r="O36" s="162">
        <f>'day26'!G157</f>
        <v>0</v>
      </c>
      <c r="P36" s="162">
        <f>'day26'!G164</f>
        <v>0</v>
      </c>
      <c r="Q36" s="162">
        <f>'day26'!G171</f>
        <v>0</v>
      </c>
      <c r="R36" s="162">
        <f>'day26'!G178</f>
        <v>0</v>
      </c>
      <c r="S36" s="158">
        <f t="shared" si="2"/>
        <v>0</v>
      </c>
      <c r="T36" s="163">
        <f t="shared" si="1"/>
        <v>0</v>
      </c>
    </row>
    <row r="37" spans="1:20" ht="12" thickBot="1" x14ac:dyDescent="0.25">
      <c r="A37" s="164" t="s">
        <v>130</v>
      </c>
      <c r="B37" s="161">
        <f>'day27'!B4</f>
        <v>44557</v>
      </c>
      <c r="C37" s="162">
        <f>'day27'!I44</f>
        <v>0</v>
      </c>
      <c r="D37" s="162">
        <f>'day27'!G54</f>
        <v>0</v>
      </c>
      <c r="E37" s="162">
        <f>'day27'!G64</f>
        <v>0</v>
      </c>
      <c r="F37" s="162">
        <f>'day27'!F74</f>
        <v>0</v>
      </c>
      <c r="G37" s="162">
        <f>'day27'!F84</f>
        <v>0</v>
      </c>
      <c r="H37" s="162">
        <f>'day27'!G91</f>
        <v>0</v>
      </c>
      <c r="I37" s="162">
        <f>'day27'!H102</f>
        <v>0</v>
      </c>
      <c r="J37" s="157">
        <f t="shared" si="0"/>
        <v>0</v>
      </c>
      <c r="K37" s="162">
        <f>'day27'!G116</f>
        <v>0</v>
      </c>
      <c r="L37" s="162">
        <f>'day27'!G130</f>
        <v>0</v>
      </c>
      <c r="M37" s="162">
        <f>'day27'!G139</f>
        <v>0</v>
      </c>
      <c r="N37" s="162">
        <f>'day27'!G148</f>
        <v>0</v>
      </c>
      <c r="O37" s="162">
        <f>'day27'!G157</f>
        <v>0</v>
      </c>
      <c r="P37" s="162">
        <f>'day27'!G164</f>
        <v>0</v>
      </c>
      <c r="Q37" s="162">
        <f>'day27'!G171</f>
        <v>0</v>
      </c>
      <c r="R37" s="162">
        <f>'day27'!G178</f>
        <v>0</v>
      </c>
      <c r="S37" s="158">
        <f t="shared" si="2"/>
        <v>0</v>
      </c>
      <c r="T37" s="163">
        <f t="shared" si="1"/>
        <v>0</v>
      </c>
    </row>
    <row r="38" spans="1:20" ht="12" thickBot="1" x14ac:dyDescent="0.25">
      <c r="A38" s="164" t="s">
        <v>131</v>
      </c>
      <c r="B38" s="161">
        <f>'day28'!B4</f>
        <v>44558</v>
      </c>
      <c r="C38" s="162">
        <f>'day28'!I44</f>
        <v>0</v>
      </c>
      <c r="D38" s="162">
        <f>'day28'!G54</f>
        <v>0</v>
      </c>
      <c r="E38" s="162">
        <f>'day28'!G64</f>
        <v>0</v>
      </c>
      <c r="F38" s="162">
        <f>'day28'!F74</f>
        <v>0</v>
      </c>
      <c r="G38" s="162">
        <f>'day28'!F84</f>
        <v>0</v>
      </c>
      <c r="H38" s="162">
        <f>'day28'!G91</f>
        <v>0</v>
      </c>
      <c r="I38" s="162">
        <f>'day28'!H102</f>
        <v>0</v>
      </c>
      <c r="J38" s="157">
        <f t="shared" si="0"/>
        <v>0</v>
      </c>
      <c r="K38" s="162">
        <f>'day28'!G116</f>
        <v>0</v>
      </c>
      <c r="L38" s="162">
        <f>'day28'!G130</f>
        <v>0</v>
      </c>
      <c r="M38" s="162">
        <f>'day28'!G139</f>
        <v>0</v>
      </c>
      <c r="N38" s="162">
        <f>'day28'!G148</f>
        <v>0</v>
      </c>
      <c r="O38" s="162">
        <f>'day28'!G157</f>
        <v>0</v>
      </c>
      <c r="P38" s="162">
        <f>'day28'!G164</f>
        <v>0</v>
      </c>
      <c r="Q38" s="162">
        <f>'day28'!G171</f>
        <v>0</v>
      </c>
      <c r="R38" s="162">
        <f>'day28'!G178</f>
        <v>0</v>
      </c>
      <c r="S38" s="158">
        <f t="shared" si="2"/>
        <v>0</v>
      </c>
      <c r="T38" s="163">
        <f t="shared" si="1"/>
        <v>0</v>
      </c>
    </row>
    <row r="39" spans="1:20" ht="12" thickBot="1" x14ac:dyDescent="0.25">
      <c r="A39" s="164" t="s">
        <v>132</v>
      </c>
      <c r="B39" s="161">
        <f>'day29'!B4</f>
        <v>44559</v>
      </c>
      <c r="C39" s="162">
        <f>'day29'!I44</f>
        <v>0</v>
      </c>
      <c r="D39" s="162">
        <f>'day29'!G54</f>
        <v>0</v>
      </c>
      <c r="E39" s="162">
        <f>'day29'!G64</f>
        <v>0</v>
      </c>
      <c r="F39" s="162">
        <f>'day29'!F74</f>
        <v>0</v>
      </c>
      <c r="G39" s="162">
        <f>'day29'!F84</f>
        <v>0</v>
      </c>
      <c r="H39" s="162">
        <f>'day29'!G91</f>
        <v>0</v>
      </c>
      <c r="I39" s="162">
        <f>'day29'!H102</f>
        <v>0</v>
      </c>
      <c r="J39" s="157">
        <f t="shared" si="0"/>
        <v>0</v>
      </c>
      <c r="K39" s="162">
        <f>'day29'!G116</f>
        <v>0</v>
      </c>
      <c r="L39" s="162">
        <f>'day29'!G130</f>
        <v>0</v>
      </c>
      <c r="M39" s="162">
        <f>'day29'!G139</f>
        <v>0</v>
      </c>
      <c r="N39" s="162">
        <f>'day29'!G148</f>
        <v>0</v>
      </c>
      <c r="O39" s="162">
        <f>'day29'!G157</f>
        <v>0</v>
      </c>
      <c r="P39" s="162">
        <f>'day29'!G164</f>
        <v>0</v>
      </c>
      <c r="Q39" s="162">
        <f>'day29'!G171</f>
        <v>0</v>
      </c>
      <c r="R39" s="162">
        <f>'day29'!G178</f>
        <v>0</v>
      </c>
      <c r="S39" s="158">
        <f t="shared" si="2"/>
        <v>0</v>
      </c>
      <c r="T39" s="163">
        <f t="shared" si="1"/>
        <v>0</v>
      </c>
    </row>
    <row r="40" spans="1:20" ht="12" thickBot="1" x14ac:dyDescent="0.25">
      <c r="A40" s="164" t="s">
        <v>133</v>
      </c>
      <c r="B40" s="161">
        <f>'day30'!B4</f>
        <v>44560</v>
      </c>
      <c r="C40" s="162">
        <f>'day30'!I44</f>
        <v>0</v>
      </c>
      <c r="D40" s="162">
        <f>'day30'!G54</f>
        <v>0</v>
      </c>
      <c r="E40" s="162">
        <f>'day30'!G64</f>
        <v>0</v>
      </c>
      <c r="F40" s="162">
        <f>'day30'!F74</f>
        <v>0</v>
      </c>
      <c r="G40" s="162">
        <f>'day30'!F84</f>
        <v>0</v>
      </c>
      <c r="H40" s="162">
        <f>'day30'!G91</f>
        <v>0</v>
      </c>
      <c r="I40" s="162">
        <f>'day30'!H102</f>
        <v>0</v>
      </c>
      <c r="J40" s="157">
        <f t="shared" si="0"/>
        <v>0</v>
      </c>
      <c r="K40" s="162">
        <f>'day30'!G116</f>
        <v>0</v>
      </c>
      <c r="L40" s="162">
        <f>'day30'!G130</f>
        <v>0</v>
      </c>
      <c r="M40" s="162">
        <f>'day30'!G139</f>
        <v>0</v>
      </c>
      <c r="N40" s="162">
        <f>'day30'!G148</f>
        <v>0</v>
      </c>
      <c r="O40" s="162">
        <f>'day30'!G157</f>
        <v>0</v>
      </c>
      <c r="P40" s="162">
        <f>'day30'!G164</f>
        <v>0</v>
      </c>
      <c r="Q40" s="162">
        <f>'day30'!G171</f>
        <v>0</v>
      </c>
      <c r="R40" s="162">
        <f>'day30'!G178</f>
        <v>0</v>
      </c>
      <c r="S40" s="158">
        <f t="shared" si="2"/>
        <v>0</v>
      </c>
      <c r="T40" s="163">
        <f t="shared" si="1"/>
        <v>0</v>
      </c>
    </row>
    <row r="41" spans="1:20" ht="12" thickBot="1" x14ac:dyDescent="0.25">
      <c r="A41" s="164" t="s">
        <v>134</v>
      </c>
      <c r="B41" s="161">
        <f>'day31'!B4</f>
        <v>44561</v>
      </c>
      <c r="C41" s="162">
        <f>'day31'!I44</f>
        <v>0</v>
      </c>
      <c r="D41" s="162">
        <f>'day31'!G54</f>
        <v>0</v>
      </c>
      <c r="E41" s="162">
        <f>'day31'!G64</f>
        <v>0</v>
      </c>
      <c r="F41" s="162">
        <f>'day31'!F74</f>
        <v>0</v>
      </c>
      <c r="G41" s="162">
        <f>'day31'!F84</f>
        <v>0</v>
      </c>
      <c r="H41" s="162">
        <f>'day31'!G91</f>
        <v>0</v>
      </c>
      <c r="I41" s="162">
        <f>'day31'!H102</f>
        <v>0</v>
      </c>
      <c r="J41" s="157">
        <f t="shared" si="0"/>
        <v>0</v>
      </c>
      <c r="K41" s="162">
        <f>'day31'!G116</f>
        <v>0</v>
      </c>
      <c r="L41" s="162">
        <f>'day31'!G130</f>
        <v>0</v>
      </c>
      <c r="M41" s="162">
        <f>'day31'!G139</f>
        <v>0</v>
      </c>
      <c r="N41" s="162">
        <f>'day31'!G148</f>
        <v>0</v>
      </c>
      <c r="O41" s="162">
        <f>'day31'!G157</f>
        <v>0</v>
      </c>
      <c r="P41" s="162">
        <f>'day31'!G164</f>
        <v>0</v>
      </c>
      <c r="Q41" s="162">
        <f>'day31'!G171</f>
        <v>0</v>
      </c>
      <c r="R41" s="162">
        <f>'day31'!G178</f>
        <v>0</v>
      </c>
      <c r="S41" s="158">
        <f t="shared" si="2"/>
        <v>0</v>
      </c>
      <c r="T41" s="163">
        <f t="shared" si="1"/>
        <v>0</v>
      </c>
    </row>
    <row r="42" spans="1:20" ht="12" thickBot="1" x14ac:dyDescent="0.25">
      <c r="A42" s="166"/>
      <c r="B42" s="393" t="s">
        <v>100</v>
      </c>
      <c r="C42" s="394">
        <f>SUM(C10:C41)</f>
        <v>0</v>
      </c>
      <c r="D42" s="394">
        <f t="shared" ref="D42:T42" si="3">SUM(D10:D41)</f>
        <v>0</v>
      </c>
      <c r="E42" s="394">
        <f t="shared" si="3"/>
        <v>0</v>
      </c>
      <c r="F42" s="395">
        <f t="shared" si="3"/>
        <v>0</v>
      </c>
      <c r="G42" s="395">
        <f t="shared" si="3"/>
        <v>0</v>
      </c>
      <c r="H42" s="395">
        <f t="shared" si="3"/>
        <v>0</v>
      </c>
      <c r="I42" s="395">
        <f t="shared" si="3"/>
        <v>0</v>
      </c>
      <c r="J42" s="396">
        <f t="shared" si="3"/>
        <v>0</v>
      </c>
      <c r="K42" s="395">
        <f t="shared" si="3"/>
        <v>0</v>
      </c>
      <c r="L42" s="395">
        <f t="shared" si="3"/>
        <v>0</v>
      </c>
      <c r="M42" s="395">
        <f t="shared" si="3"/>
        <v>0</v>
      </c>
      <c r="N42" s="395">
        <f t="shared" si="3"/>
        <v>0</v>
      </c>
      <c r="O42" s="395">
        <f t="shared" si="3"/>
        <v>0</v>
      </c>
      <c r="P42" s="395">
        <f t="shared" si="3"/>
        <v>0</v>
      </c>
      <c r="Q42" s="395">
        <f t="shared" si="3"/>
        <v>0</v>
      </c>
      <c r="R42" s="395">
        <f t="shared" si="3"/>
        <v>0</v>
      </c>
      <c r="S42" s="397">
        <f t="shared" si="3"/>
        <v>0</v>
      </c>
      <c r="T42" s="398">
        <f t="shared" si="3"/>
        <v>0</v>
      </c>
    </row>
    <row r="43" spans="1:20" x14ac:dyDescent="0.2">
      <c r="C43" s="42"/>
    </row>
  </sheetData>
  <sheetProtection algorithmName="SHA-512" hashValue="fskgBzLozKBPdU4AIeYm3IDsGHrFsfs+FF5gKVDf/iL8m441r5DQbxK3Wxy5YtMU0jB83RcXLRnQUt/hEvBotQ==" saltValue="J7s3pFvyYqVpTR+7TPSkPA==" spinCount="100000" sheet="1" objects="1" scenarios="1"/>
  <mergeCells count="7">
    <mergeCell ref="J5:K5"/>
    <mergeCell ref="J6:K6"/>
    <mergeCell ref="A1:C1"/>
    <mergeCell ref="A2:B2"/>
    <mergeCell ref="J2:K2"/>
    <mergeCell ref="J3:K3"/>
    <mergeCell ref="J4:K4"/>
  </mergeCells>
  <phoneticPr fontId="0" type="noConversion"/>
  <pageMargins left="0" right="0" top="0.25" bottom="0.25" header="0" footer="0"/>
  <pageSetup scale="57" fitToHeight="0" orientation="landscape" horizontalDpi="4294967293"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J182"/>
  <sheetViews>
    <sheetView showGridLines="0" zoomScaleNormal="100" workbookViewId="0">
      <selection activeCell="B1" sqref="B1"/>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'Project Summary'!C9</f>
        <v>44531</v>
      </c>
      <c r="C4" s="173"/>
      <c r="D4" s="518" t="s">
        <v>53</v>
      </c>
      <c r="E4" s="518"/>
      <c r="F4" s="518"/>
      <c r="G4" s="516"/>
      <c r="H4" s="516"/>
      <c r="I4" s="517"/>
    </row>
    <row r="5" spans="1:10" s="19" customFormat="1" ht="11.25" x14ac:dyDescent="0.2">
      <c r="A5" s="453"/>
      <c r="B5" s="334" t="s">
        <v>249</v>
      </c>
      <c r="C5" s="334" t="s">
        <v>230</v>
      </c>
      <c r="D5" s="372"/>
      <c r="E5" s="334" t="s">
        <v>4</v>
      </c>
      <c r="F5" s="372"/>
      <c r="G5" s="334" t="s">
        <v>2</v>
      </c>
      <c r="H5" s="334" t="s">
        <v>5</v>
      </c>
      <c r="I5" s="373"/>
    </row>
    <row r="6" spans="1:10" s="19" customFormat="1" ht="12" thickBot="1" x14ac:dyDescent="0.25">
      <c r="A6" s="454"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252">
        <f t="shared" si="1"/>
        <v>0</v>
      </c>
      <c r="G71" s="232"/>
      <c r="H71" s="245"/>
      <c r="I71" s="204"/>
    </row>
    <row r="72" spans="1:9" s="19" customFormat="1" ht="12" thickBot="1" x14ac:dyDescent="0.25">
      <c r="A72" s="233" t="s">
        <v>285</v>
      </c>
      <c r="B72" s="234"/>
      <c r="C72" s="461" t="s">
        <v>30</v>
      </c>
      <c r="D72" s="237">
        <v>0</v>
      </c>
      <c r="E72" s="462">
        <f>INDEX(rate!$A$49:$D$55,MATCH(A72,rate!$A$49:$A$55,0),2)</f>
        <v>18364</v>
      </c>
      <c r="F72" s="254">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478"/>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479"/>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479"/>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479"/>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480"/>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80"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80"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12"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12"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445" t="s">
        <v>27</v>
      </c>
      <c r="B173" s="446"/>
      <c r="C173" s="447"/>
      <c r="D173" s="451" t="s">
        <v>200</v>
      </c>
      <c r="E173" s="447"/>
      <c r="F173" s="452"/>
      <c r="G173" s="448" t="s">
        <v>23</v>
      </c>
      <c r="H173" s="242"/>
      <c r="I173" s="204"/>
    </row>
    <row r="174" spans="1:9" s="19" customFormat="1" ht="11.25" x14ac:dyDescent="0.2">
      <c r="A174" s="225"/>
      <c r="B174" s="242"/>
      <c r="C174" s="242"/>
      <c r="D174" s="449"/>
      <c r="E174" s="450"/>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sheetData>
  <mergeCells count="2">
    <mergeCell ref="G4:I4"/>
    <mergeCell ref="D4:F4"/>
  </mergeCells>
  <phoneticPr fontId="5" type="noConversion"/>
  <dataValidations xWindow="471" yWindow="560" count="1">
    <dataValidation type="list" allowBlank="1" showInputMessage="1" showErrorMessage="1" prompt="Click on arrow for a drop down list" sqref="E45">
      <formula1>#REF!</formula1>
    </dataValidation>
  </dataValidations>
  <pageMargins left="0.7" right="0.7" top="0.75" bottom="0.75" header="0.3" footer="0.3"/>
  <pageSetup scale="65" fitToHeight="2" orientation="portrait" r:id="rId1"/>
  <headerFooter alignWithMargins="0">
    <oddFooter>&amp;C&amp;P</oddFooter>
  </headerFooter>
  <legacyDrawing r:id="rId2"/>
  <extLst>
    <ext xmlns:x14="http://schemas.microsoft.com/office/spreadsheetml/2009/9/main" uri="{CCE6A557-97BC-4b89-ADB6-D9C93CAAB3DF}">
      <x14:dataValidations xmlns:xm="http://schemas.microsoft.com/office/excel/2006/main" xWindow="471" yWindow="560" count="6">
        <x14:dataValidation type="list" allowBlank="1" showInputMessage="1" showErrorMessage="1">
          <x14:formula1>
            <xm:f>rate!$A$103:$A$134</xm:f>
          </x14:formula1>
          <xm:sqref>A95:A100</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prompt="click on arrow for a drop down list">
          <x14:formula1>
            <xm:f>rate!$A$24:$A$46</xm:f>
          </x14:formula1>
          <xm:sqref>A58:A62</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'day1'!B4+1</f>
        <v>44532</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252">
        <f t="shared" si="1"/>
        <v>0</v>
      </c>
      <c r="G71" s="232"/>
      <c r="H71" s="245"/>
      <c r="I71" s="204"/>
    </row>
    <row r="72" spans="1:9" s="19" customFormat="1" ht="12" thickBot="1" x14ac:dyDescent="0.25">
      <c r="A72" s="233" t="s">
        <v>285</v>
      </c>
      <c r="B72" s="234"/>
      <c r="C72" s="236" t="s">
        <v>30</v>
      </c>
      <c r="D72" s="237">
        <v>0</v>
      </c>
      <c r="E72" s="236">
        <f>INDEX(rate!$A$49:$D$55,MATCH(A72,rate!$A$49:$A$55,0),2)</f>
        <v>18364</v>
      </c>
      <c r="F72" s="254">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1:7" x14ac:dyDescent="0.2">
      <c r="A193"/>
      <c r="C193" s="3"/>
    </row>
    <row r="194" spans="1:7" x14ac:dyDescent="0.2">
      <c r="A194"/>
      <c r="C194" s="3"/>
    </row>
    <row r="195" spans="1:7" x14ac:dyDescent="0.2">
      <c r="A195"/>
      <c r="C195" s="3"/>
    </row>
    <row r="196" spans="1:7" x14ac:dyDescent="0.2">
      <c r="A196"/>
    </row>
    <row r="197" spans="1:7" x14ac:dyDescent="0.2">
      <c r="A197"/>
    </row>
    <row r="198" spans="1:7" x14ac:dyDescent="0.2">
      <c r="A198"/>
    </row>
    <row r="199" spans="1:7" x14ac:dyDescent="0.2">
      <c r="A199"/>
    </row>
    <row r="200" spans="1:7" x14ac:dyDescent="0.2">
      <c r="A200"/>
      <c r="G200" s="4"/>
    </row>
    <row r="201" spans="1:7" x14ac:dyDescent="0.2">
      <c r="A201"/>
    </row>
    <row r="202" spans="1:7" x14ac:dyDescent="0.2">
      <c r="A202"/>
    </row>
    <row r="203" spans="1:7" x14ac:dyDescent="0.2">
      <c r="A203"/>
    </row>
    <row r="204" spans="1:7" x14ac:dyDescent="0.2">
      <c r="A204"/>
    </row>
    <row r="205" spans="1:7" x14ac:dyDescent="0.2">
      <c r="A205"/>
    </row>
    <row r="206" spans="1:7" x14ac:dyDescent="0.2">
      <c r="A206"/>
    </row>
    <row r="207" spans="1:7" x14ac:dyDescent="0.2">
      <c r="A207"/>
    </row>
    <row r="208" spans="1:7"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1" x14ac:dyDescent="0.2">
      <c r="A257"/>
    </row>
    <row r="258" spans="1:1" x14ac:dyDescent="0.2">
      <c r="A258"/>
    </row>
    <row r="259" spans="1:1" x14ac:dyDescent="0.2">
      <c r="A259"/>
    </row>
    <row r="260" spans="1:1" x14ac:dyDescent="0.2">
      <c r="A260"/>
    </row>
    <row r="261" spans="1:1" x14ac:dyDescent="0.2">
      <c r="A261"/>
    </row>
    <row r="262" spans="1:1" x14ac:dyDescent="0.2">
      <c r="A262"/>
    </row>
    <row r="263" spans="1:1" x14ac:dyDescent="0.2">
      <c r="A263"/>
    </row>
    <row r="264" spans="1:1" x14ac:dyDescent="0.2">
      <c r="A264"/>
    </row>
    <row r="265" spans="1:1" x14ac:dyDescent="0.2">
      <c r="A265"/>
    </row>
    <row r="266" spans="1:1" x14ac:dyDescent="0.2">
      <c r="A266"/>
    </row>
    <row r="267" spans="1:1" x14ac:dyDescent="0.2">
      <c r="A267"/>
    </row>
    <row r="268" spans="1:1" x14ac:dyDescent="0.2">
      <c r="A268"/>
    </row>
    <row r="269" spans="1:1" x14ac:dyDescent="0.2">
      <c r="A269"/>
    </row>
    <row r="270" spans="1:1" x14ac:dyDescent="0.2">
      <c r="A270"/>
    </row>
    <row r="271" spans="1:1" x14ac:dyDescent="0.2">
      <c r="A271"/>
    </row>
    <row r="272" spans="1:1" x14ac:dyDescent="0.2">
      <c r="A272"/>
    </row>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xWindow="87" yWindow="306" count="1">
    <dataValidation type="list" allowBlank="1" showInputMessage="1" showErrorMessage="1" prompt="Click on arrow for a drop down list" sqref="E45">
      <formula1>#REF!</formula1>
    </dataValidation>
  </dataValidations>
  <pageMargins left="0.7" right="0.7" top="0.75" bottom="0.75" header="0.3" footer="0.3"/>
  <pageSetup scale="32" orientation="portrait" verticalDpi="300" r:id="rId1"/>
  <headerFooter alignWithMargins="0"/>
  <legacyDrawing r:id="rId2"/>
  <extLst>
    <ext xmlns:x14="http://schemas.microsoft.com/office/spreadsheetml/2009/9/main" uri="{CCE6A557-97BC-4b89-ADB6-D9C93CAAB3DF}">
      <x14:dataValidations xmlns:xm="http://schemas.microsoft.com/office/excel/2006/main" disablePrompts="1" xWindow="87" yWindow="306"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'day2'!B4+1</f>
        <v>44533</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236" t="s">
        <v>30</v>
      </c>
      <c r="D72" s="237">
        <v>0</v>
      </c>
      <c r="E72" s="236">
        <f>INDEX(rate!$A$49:$D$55,MATCH(A72,rate!$A$49:$A$55,0),2)</f>
        <v>18364</v>
      </c>
      <c r="F72" s="254">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1:7" x14ac:dyDescent="0.2">
      <c r="A193"/>
      <c r="C193" s="3"/>
    </row>
    <row r="194" spans="1:7" x14ac:dyDescent="0.2">
      <c r="A194"/>
      <c r="C194" s="3"/>
    </row>
    <row r="195" spans="1:7" x14ac:dyDescent="0.2">
      <c r="A195"/>
      <c r="C195" s="3"/>
    </row>
    <row r="196" spans="1:7" x14ac:dyDescent="0.2">
      <c r="A196"/>
    </row>
    <row r="197" spans="1:7" x14ac:dyDescent="0.2">
      <c r="A197"/>
    </row>
    <row r="198" spans="1:7" x14ac:dyDescent="0.2">
      <c r="A198"/>
    </row>
    <row r="199" spans="1:7" x14ac:dyDescent="0.2">
      <c r="A199"/>
    </row>
    <row r="200" spans="1:7" x14ac:dyDescent="0.2">
      <c r="A200"/>
      <c r="G200" s="4"/>
    </row>
    <row r="201" spans="1:7" x14ac:dyDescent="0.2">
      <c r="A201"/>
    </row>
    <row r="202" spans="1:7" x14ac:dyDescent="0.2">
      <c r="A202"/>
    </row>
    <row r="203" spans="1:7" x14ac:dyDescent="0.2">
      <c r="A203"/>
    </row>
    <row r="204" spans="1:7" x14ac:dyDescent="0.2">
      <c r="A204"/>
    </row>
    <row r="205" spans="1:7" x14ac:dyDescent="0.2">
      <c r="A205"/>
    </row>
    <row r="206" spans="1:7" x14ac:dyDescent="0.2">
      <c r="A206"/>
    </row>
    <row r="207" spans="1:7" x14ac:dyDescent="0.2">
      <c r="A207"/>
    </row>
    <row r="208" spans="1:7"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1" x14ac:dyDescent="0.2">
      <c r="A257"/>
    </row>
    <row r="258" spans="1:1" x14ac:dyDescent="0.2">
      <c r="A258"/>
    </row>
    <row r="259" spans="1:1" x14ac:dyDescent="0.2">
      <c r="A259"/>
    </row>
    <row r="260" spans="1:1" x14ac:dyDescent="0.2">
      <c r="A260"/>
    </row>
    <row r="261" spans="1:1" x14ac:dyDescent="0.2">
      <c r="A261"/>
    </row>
    <row r="262" spans="1:1" x14ac:dyDescent="0.2">
      <c r="A262"/>
    </row>
    <row r="263" spans="1:1" x14ac:dyDescent="0.2">
      <c r="A263"/>
    </row>
    <row r="264" spans="1:1" x14ac:dyDescent="0.2">
      <c r="A264"/>
    </row>
    <row r="265" spans="1:1" x14ac:dyDescent="0.2">
      <c r="A265"/>
    </row>
    <row r="266" spans="1:1" x14ac:dyDescent="0.2">
      <c r="A266"/>
    </row>
    <row r="267" spans="1:1" x14ac:dyDescent="0.2">
      <c r="A267"/>
    </row>
    <row r="268" spans="1:1" x14ac:dyDescent="0.2">
      <c r="A268"/>
    </row>
    <row r="269" spans="1:1" x14ac:dyDescent="0.2">
      <c r="A269"/>
    </row>
    <row r="270" spans="1:1" x14ac:dyDescent="0.2">
      <c r="A270"/>
    </row>
    <row r="271" spans="1:1" x14ac:dyDescent="0.2">
      <c r="A271"/>
    </row>
    <row r="272" spans="1:1" x14ac:dyDescent="0.2">
      <c r="A272"/>
    </row>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xWindow="147" yWindow="663" count="1">
    <dataValidation type="list" allowBlank="1" showInputMessage="1" showErrorMessage="1" prompt="Click on arrow for a drop down list" sqref="E45">
      <formula1>#REF!</formula1>
    </dataValidation>
  </dataValidations>
  <pageMargins left="0.7" right="0.7" top="0.75" bottom="0.75" header="0.3" footer="0.3"/>
  <pageSetup scale="32" orientation="portrait" horizontalDpi="4294967293" r:id="rId1"/>
  <headerFooter alignWithMargins="0"/>
  <legacyDrawing r:id="rId2"/>
  <extLst>
    <ext xmlns:x14="http://schemas.microsoft.com/office/spreadsheetml/2009/9/main" uri="{CCE6A557-97BC-4b89-ADB6-D9C93CAAB3DF}">
      <x14:dataValidations xmlns:xm="http://schemas.microsoft.com/office/excel/2006/main" disablePrompts="1" xWindow="147" yWindow="663"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'day3'!B4+1</f>
        <v>44534</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 t="shared" ref="F69:F72" si="1">D69*E69</f>
        <v>0</v>
      </c>
      <c r="G69" s="232"/>
      <c r="H69" s="245"/>
      <c r="I69" s="204"/>
    </row>
    <row r="70" spans="1:9" s="19" customFormat="1" ht="11.25" x14ac:dyDescent="0.2">
      <c r="A70" s="225" t="s">
        <v>291</v>
      </c>
      <c r="B70" s="226"/>
      <c r="C70" s="228" t="s">
        <v>30</v>
      </c>
      <c r="D70" s="229">
        <v>0</v>
      </c>
      <c r="E70" s="228">
        <f>INDEX(rate!$A$49:$D$55,MATCH(A70,rate!$A$49:$A$55,0),2)</f>
        <v>20496</v>
      </c>
      <c r="F70" s="468">
        <f t="shared" si="1"/>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461" t="s">
        <v>30</v>
      </c>
      <c r="D72" s="470">
        <v>0</v>
      </c>
      <c r="E72" s="461">
        <f>INDEX(rate!$A$49:$D$55,MATCH(A72,rate!$A$49:$A$55,0),2)</f>
        <v>18364</v>
      </c>
      <c r="F72" s="471">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1:7" x14ac:dyDescent="0.2">
      <c r="A193"/>
      <c r="C193" s="3"/>
    </row>
    <row r="194" spans="1:7" x14ac:dyDescent="0.2">
      <c r="A194"/>
      <c r="C194" s="3"/>
    </row>
    <row r="195" spans="1:7" x14ac:dyDescent="0.2">
      <c r="A195"/>
      <c r="C195" s="3"/>
    </row>
    <row r="196" spans="1:7" x14ac:dyDescent="0.2">
      <c r="A196"/>
    </row>
    <row r="197" spans="1:7" x14ac:dyDescent="0.2">
      <c r="A197"/>
    </row>
    <row r="198" spans="1:7" x14ac:dyDescent="0.2">
      <c r="A198"/>
    </row>
    <row r="199" spans="1:7" x14ac:dyDescent="0.2">
      <c r="A199"/>
    </row>
    <row r="200" spans="1:7" x14ac:dyDescent="0.2">
      <c r="A200"/>
      <c r="G200" s="4"/>
    </row>
    <row r="201" spans="1:7" x14ac:dyDescent="0.2">
      <c r="A201"/>
    </row>
    <row r="202" spans="1:7" x14ac:dyDescent="0.2">
      <c r="A202"/>
    </row>
    <row r="203" spans="1:7" x14ac:dyDescent="0.2">
      <c r="A203"/>
    </row>
    <row r="204" spans="1:7" x14ac:dyDescent="0.2">
      <c r="A204"/>
    </row>
    <row r="205" spans="1:7" x14ac:dyDescent="0.2">
      <c r="A205"/>
    </row>
    <row r="206" spans="1:7" x14ac:dyDescent="0.2">
      <c r="A206"/>
    </row>
    <row r="207" spans="1:7" x14ac:dyDescent="0.2">
      <c r="A207"/>
    </row>
    <row r="208" spans="1:7"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1" x14ac:dyDescent="0.2">
      <c r="A257"/>
    </row>
    <row r="258" spans="1:1" x14ac:dyDescent="0.2">
      <c r="A258"/>
    </row>
    <row r="259" spans="1:1" x14ac:dyDescent="0.2">
      <c r="A259"/>
    </row>
    <row r="260" spans="1:1" x14ac:dyDescent="0.2">
      <c r="A260"/>
    </row>
    <row r="261" spans="1:1" x14ac:dyDescent="0.2">
      <c r="A261"/>
    </row>
    <row r="262" spans="1:1" x14ac:dyDescent="0.2">
      <c r="A262"/>
    </row>
    <row r="263" spans="1:1" x14ac:dyDescent="0.2">
      <c r="A263"/>
    </row>
    <row r="264" spans="1:1" x14ac:dyDescent="0.2">
      <c r="A264"/>
    </row>
    <row r="265" spans="1:1" x14ac:dyDescent="0.2">
      <c r="A265"/>
    </row>
    <row r="266" spans="1:1" x14ac:dyDescent="0.2">
      <c r="A266"/>
    </row>
    <row r="267" spans="1:1" x14ac:dyDescent="0.2">
      <c r="A267"/>
    </row>
    <row r="268" spans="1:1" x14ac:dyDescent="0.2">
      <c r="A268"/>
    </row>
    <row r="269" spans="1:1" x14ac:dyDescent="0.2">
      <c r="A269"/>
    </row>
    <row r="270" spans="1:1" x14ac:dyDescent="0.2">
      <c r="A270"/>
    </row>
    <row r="271" spans="1:1" x14ac:dyDescent="0.2">
      <c r="A271"/>
    </row>
    <row r="272" spans="1:1" x14ac:dyDescent="0.2">
      <c r="A272"/>
    </row>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xWindow="101" yWindow="563"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xWindow="101" yWindow="563"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J407"/>
  <sheetViews>
    <sheetView showGridLines="0" zoomScaleNormal="100" workbookViewId="0">
      <selection sqref="A1:I4"/>
    </sheetView>
  </sheetViews>
  <sheetFormatPr defaultRowHeight="12.75" x14ac:dyDescent="0.2"/>
  <cols>
    <col min="1" max="1" width="24.7109375" style="1" customWidth="1"/>
    <col min="2" max="2" width="15.28515625" style="5" bestFit="1" customWidth="1"/>
    <col min="3" max="3" width="6.7109375" style="1" customWidth="1"/>
    <col min="4" max="4" width="9.710937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400" t="s">
        <v>3</v>
      </c>
      <c r="B1" s="343" t="str">
        <f>'Daily Summary'!J2</f>
        <v>UGCPXXXXXX</v>
      </c>
      <c r="C1" s="167"/>
      <c r="D1" s="168"/>
      <c r="E1" s="169" t="s">
        <v>52</v>
      </c>
      <c r="F1" s="344" t="str">
        <f>'Daily Summary'!A1</f>
        <v>F/V StillaFloat</v>
      </c>
      <c r="G1" s="345"/>
      <c r="H1" s="170"/>
      <c r="I1" s="171"/>
    </row>
    <row r="2" spans="1:10" x14ac:dyDescent="0.2">
      <c r="A2" s="172"/>
      <c r="B2" s="173"/>
      <c r="C2" s="173"/>
      <c r="D2" s="174"/>
      <c r="E2" s="173"/>
      <c r="F2" s="174"/>
      <c r="G2" s="173"/>
      <c r="H2" s="174"/>
      <c r="I2" s="175"/>
    </row>
    <row r="3" spans="1:10" x14ac:dyDescent="0.2">
      <c r="A3" s="172"/>
      <c r="B3" s="173"/>
      <c r="C3" s="173"/>
      <c r="D3" s="174"/>
      <c r="E3" s="173"/>
      <c r="F3" s="174"/>
      <c r="G3" s="173"/>
      <c r="H3" s="174"/>
      <c r="I3" s="175"/>
    </row>
    <row r="4" spans="1:10" ht="13.5" thickBot="1" x14ac:dyDescent="0.25">
      <c r="A4" s="176" t="s">
        <v>54</v>
      </c>
      <c r="B4" s="83">
        <f>'day4'!B4+1</f>
        <v>44535</v>
      </c>
      <c r="C4" s="173"/>
      <c r="D4" s="518" t="s">
        <v>53</v>
      </c>
      <c r="E4" s="518"/>
      <c r="F4" s="518"/>
      <c r="G4" s="516"/>
      <c r="H4" s="516"/>
      <c r="I4" s="517"/>
    </row>
    <row r="5" spans="1:10" s="19" customFormat="1" ht="11.25" x14ac:dyDescent="0.2">
      <c r="A5" s="331"/>
      <c r="B5" s="334" t="s">
        <v>249</v>
      </c>
      <c r="C5" s="334" t="s">
        <v>230</v>
      </c>
      <c r="D5" s="372"/>
      <c r="E5" s="334" t="s">
        <v>4</v>
      </c>
      <c r="F5" s="372"/>
      <c r="G5" s="334" t="s">
        <v>2</v>
      </c>
      <c r="H5" s="334" t="s">
        <v>5</v>
      </c>
      <c r="I5" s="373"/>
    </row>
    <row r="6" spans="1:10" s="19" customFormat="1" ht="12" thickBot="1" x14ac:dyDescent="0.25">
      <c r="A6" s="371" t="s">
        <v>55</v>
      </c>
      <c r="B6" s="340" t="s">
        <v>250</v>
      </c>
      <c r="C6" s="340"/>
      <c r="D6" s="340" t="s">
        <v>10</v>
      </c>
      <c r="E6" s="340" t="s">
        <v>1</v>
      </c>
      <c r="F6" s="340" t="s">
        <v>6</v>
      </c>
      <c r="G6" s="340" t="s">
        <v>7</v>
      </c>
      <c r="H6" s="340" t="s">
        <v>8</v>
      </c>
      <c r="I6" s="374" t="s">
        <v>9</v>
      </c>
      <c r="J6" s="31"/>
    </row>
    <row r="7" spans="1:10" s="19" customFormat="1" ht="11.25" x14ac:dyDescent="0.2">
      <c r="A7" s="177" t="s">
        <v>165</v>
      </c>
      <c r="B7" s="178"/>
      <c r="C7" s="178"/>
      <c r="D7" s="179" t="s">
        <v>166</v>
      </c>
      <c r="E7" s="180" t="s">
        <v>31</v>
      </c>
      <c r="F7" s="181" t="s">
        <v>167</v>
      </c>
      <c r="G7" s="182">
        <v>0</v>
      </c>
      <c r="H7" s="473">
        <f>INDEX(rate!$F$4:$G$58,MATCH(E7,rate!$F$4:$F$58,0),2)</f>
        <v>35</v>
      </c>
      <c r="I7" s="184">
        <f>(G7*H7)</f>
        <v>0</v>
      </c>
      <c r="J7" s="32"/>
    </row>
    <row r="8" spans="1:10" s="19" customFormat="1" ht="11.25" x14ac:dyDescent="0.2">
      <c r="A8" s="399" t="s">
        <v>165</v>
      </c>
      <c r="B8" s="388"/>
      <c r="C8" s="186"/>
      <c r="D8" s="187" t="s">
        <v>166</v>
      </c>
      <c r="E8" s="188" t="s">
        <v>11</v>
      </c>
      <c r="F8" s="189" t="s">
        <v>167</v>
      </c>
      <c r="G8" s="190">
        <v>0</v>
      </c>
      <c r="H8" s="472">
        <f>INDEX(rate!$F$4:$G$58,MATCH(E8,rate!$F$4:$F$58,0),2)</f>
        <v>49</v>
      </c>
      <c r="I8" s="191">
        <f t="shared" ref="I8:I42" si="0">(G8*H8)</f>
        <v>0</v>
      </c>
    </row>
    <row r="9" spans="1:10" s="19" customFormat="1" ht="11.25" x14ac:dyDescent="0.2">
      <c r="A9" s="185" t="s">
        <v>165</v>
      </c>
      <c r="B9" s="388"/>
      <c r="C9" s="186"/>
      <c r="D9" s="187" t="s">
        <v>166</v>
      </c>
      <c r="E9" s="188" t="s">
        <v>33</v>
      </c>
      <c r="F9" s="189" t="s">
        <v>167</v>
      </c>
      <c r="G9" s="190">
        <v>0</v>
      </c>
      <c r="H9" s="472">
        <f>INDEX(rate!$F$4:$G$58,MATCH(E9,rate!$F$4:$F$58,0),2)</f>
        <v>53</v>
      </c>
      <c r="I9" s="191">
        <f t="shared" si="0"/>
        <v>0</v>
      </c>
    </row>
    <row r="10" spans="1:10" s="19" customFormat="1" ht="11.25" x14ac:dyDescent="0.2">
      <c r="A10" s="185" t="s">
        <v>165</v>
      </c>
      <c r="B10" s="388"/>
      <c r="C10" s="186"/>
      <c r="D10" s="187" t="s">
        <v>166</v>
      </c>
      <c r="E10" s="188" t="s">
        <v>12</v>
      </c>
      <c r="F10" s="189" t="s">
        <v>167</v>
      </c>
      <c r="G10" s="190">
        <v>0</v>
      </c>
      <c r="H10" s="472">
        <f>INDEX(rate!$F$4:$G$58,MATCH(E10,rate!$F$4:$F$58,0),2)</f>
        <v>66</v>
      </c>
      <c r="I10" s="191">
        <f t="shared" si="0"/>
        <v>0</v>
      </c>
    </row>
    <row r="11" spans="1:10" s="19" customFormat="1" ht="11.25" x14ac:dyDescent="0.2">
      <c r="A11" s="185" t="s">
        <v>165</v>
      </c>
      <c r="B11" s="388"/>
      <c r="C11" s="186"/>
      <c r="D11" s="187" t="s">
        <v>166</v>
      </c>
      <c r="E11" s="188" t="s">
        <v>34</v>
      </c>
      <c r="F11" s="189" t="s">
        <v>167</v>
      </c>
      <c r="G11" s="190">
        <v>0</v>
      </c>
      <c r="H11" s="472">
        <f>INDEX(rate!$F$4:$G$58,MATCH(E11,rate!$F$4:$F$58,0),2)</f>
        <v>80</v>
      </c>
      <c r="I11" s="191">
        <f t="shared" si="0"/>
        <v>0</v>
      </c>
    </row>
    <row r="12" spans="1:10" s="19" customFormat="1" ht="11.25" x14ac:dyDescent="0.2">
      <c r="A12" s="185" t="s">
        <v>165</v>
      </c>
      <c r="B12" s="388"/>
      <c r="C12" s="186"/>
      <c r="D12" s="187" t="s">
        <v>166</v>
      </c>
      <c r="E12" s="188" t="s">
        <v>14</v>
      </c>
      <c r="F12" s="189" t="s">
        <v>167</v>
      </c>
      <c r="G12" s="190">
        <v>0</v>
      </c>
      <c r="H12" s="472">
        <f>INDEX(rate!$F$4:$G$58,MATCH(E12,rate!$F$4:$F$58,0),2)</f>
        <v>92</v>
      </c>
      <c r="I12" s="191">
        <f t="shared" si="0"/>
        <v>0</v>
      </c>
    </row>
    <row r="13" spans="1:10" s="19" customFormat="1" ht="11.25" x14ac:dyDescent="0.2">
      <c r="A13" s="185" t="s">
        <v>165</v>
      </c>
      <c r="B13" s="388"/>
      <c r="C13" s="186"/>
      <c r="D13" s="187" t="s">
        <v>166</v>
      </c>
      <c r="E13" s="188" t="s">
        <v>35</v>
      </c>
      <c r="F13" s="189" t="s">
        <v>167</v>
      </c>
      <c r="G13" s="190">
        <v>0</v>
      </c>
      <c r="H13" s="472">
        <f>INDEX(rate!$F$4:$G$58,MATCH(E13,rate!$F$4:$F$58,0),2)</f>
        <v>103</v>
      </c>
      <c r="I13" s="191">
        <f t="shared" si="0"/>
        <v>0</v>
      </c>
    </row>
    <row r="14" spans="1:10" s="19" customFormat="1" ht="11.25" x14ac:dyDescent="0.2">
      <c r="A14" s="185" t="s">
        <v>165</v>
      </c>
      <c r="B14" s="388"/>
      <c r="C14" s="186"/>
      <c r="D14" s="187" t="s">
        <v>166</v>
      </c>
      <c r="E14" s="188" t="s">
        <v>36</v>
      </c>
      <c r="F14" s="189" t="s">
        <v>167</v>
      </c>
      <c r="G14" s="190">
        <v>0</v>
      </c>
      <c r="H14" s="472">
        <f>INDEX(rate!$F$4:$G$58,MATCH(E14,rate!$F$4:$F$58,0),2)</f>
        <v>113</v>
      </c>
      <c r="I14" s="191">
        <f t="shared" si="0"/>
        <v>0</v>
      </c>
    </row>
    <row r="15" spans="1:10" s="19" customFormat="1" ht="11.25" x14ac:dyDescent="0.2">
      <c r="A15" s="185" t="s">
        <v>165</v>
      </c>
      <c r="B15" s="388"/>
      <c r="C15" s="186"/>
      <c r="D15" s="187" t="s">
        <v>166</v>
      </c>
      <c r="E15" s="188" t="s">
        <v>37</v>
      </c>
      <c r="F15" s="189" t="s">
        <v>167</v>
      </c>
      <c r="G15" s="190">
        <v>0</v>
      </c>
      <c r="H15" s="472">
        <f>INDEX(rate!$F$4:$G$58,MATCH(E15,rate!$F$4:$F$58,0),2)</f>
        <v>129</v>
      </c>
      <c r="I15" s="191">
        <f t="shared" si="0"/>
        <v>0</v>
      </c>
    </row>
    <row r="16" spans="1:10" s="19" customFormat="1" ht="11.25" x14ac:dyDescent="0.2">
      <c r="A16" s="185" t="s">
        <v>165</v>
      </c>
      <c r="B16" s="388"/>
      <c r="C16" s="186"/>
      <c r="D16" s="187" t="s">
        <v>166</v>
      </c>
      <c r="E16" s="188" t="s">
        <v>73</v>
      </c>
      <c r="F16" s="189" t="s">
        <v>167</v>
      </c>
      <c r="G16" s="190">
        <v>0</v>
      </c>
      <c r="H16" s="472">
        <f>INDEX(rate!$F$4:$G$58,MATCH(E16,rate!$F$4:$F$58,0),2)</f>
        <v>161</v>
      </c>
      <c r="I16" s="191">
        <f t="shared" si="0"/>
        <v>0</v>
      </c>
    </row>
    <row r="17" spans="1:9" s="19" customFormat="1" ht="11.25" x14ac:dyDescent="0.2">
      <c r="A17" s="185" t="s">
        <v>165</v>
      </c>
      <c r="B17" s="388"/>
      <c r="C17" s="186"/>
      <c r="D17" s="187" t="s">
        <v>166</v>
      </c>
      <c r="E17" s="188" t="s">
        <v>179</v>
      </c>
      <c r="F17" s="189" t="s">
        <v>167</v>
      </c>
      <c r="G17" s="190">
        <v>0</v>
      </c>
      <c r="H17" s="472">
        <f>INDEX(rate!$F$4:$G$58,MATCH(E17,rate!$F$4:$F$58,0),2)</f>
        <v>82</v>
      </c>
      <c r="I17" s="191">
        <f t="shared" si="0"/>
        <v>0</v>
      </c>
    </row>
    <row r="18" spans="1:9" s="19" customFormat="1" ht="11.25" x14ac:dyDescent="0.2">
      <c r="A18" s="185" t="s">
        <v>165</v>
      </c>
      <c r="B18" s="186"/>
      <c r="C18" s="186"/>
      <c r="D18" s="187" t="s">
        <v>166</v>
      </c>
      <c r="E18" s="188" t="s">
        <v>174</v>
      </c>
      <c r="F18" s="189" t="s">
        <v>167</v>
      </c>
      <c r="G18" s="190">
        <v>0</v>
      </c>
      <c r="H18" s="472">
        <f>INDEX(rate!$F$4:$G$58,MATCH(E18,rate!$F$4:$F$58,0),2)</f>
        <v>106</v>
      </c>
      <c r="I18" s="191">
        <f t="shared" si="0"/>
        <v>0</v>
      </c>
    </row>
    <row r="19" spans="1:9" s="19" customFormat="1" ht="11.25" x14ac:dyDescent="0.2">
      <c r="A19" s="185" t="s">
        <v>165</v>
      </c>
      <c r="B19" s="388"/>
      <c r="C19" s="186"/>
      <c r="D19" s="187" t="s">
        <v>166</v>
      </c>
      <c r="E19" s="188" t="s">
        <v>175</v>
      </c>
      <c r="F19" s="189" t="s">
        <v>167</v>
      </c>
      <c r="G19" s="190">
        <v>0</v>
      </c>
      <c r="H19" s="472">
        <f>INDEX(rate!$F$4:$G$58,MATCH(E19,rate!$F$4:$F$58,0),2)</f>
        <v>127</v>
      </c>
      <c r="I19" s="191">
        <f t="shared" si="0"/>
        <v>0</v>
      </c>
    </row>
    <row r="20" spans="1:9" s="19" customFormat="1" ht="11.25" x14ac:dyDescent="0.2">
      <c r="A20" s="185" t="s">
        <v>165</v>
      </c>
      <c r="B20" s="388"/>
      <c r="C20" s="186"/>
      <c r="D20" s="187" t="s">
        <v>166</v>
      </c>
      <c r="E20" s="188" t="s">
        <v>176</v>
      </c>
      <c r="F20" s="189" t="s">
        <v>167</v>
      </c>
      <c r="G20" s="190">
        <v>0</v>
      </c>
      <c r="H20" s="472">
        <f>INDEX(rate!$F$4:$G$58,MATCH(E20,rate!$F$4:$F$58,0),2)</f>
        <v>150</v>
      </c>
      <c r="I20" s="191">
        <f t="shared" si="0"/>
        <v>0</v>
      </c>
    </row>
    <row r="21" spans="1:9" s="19" customFormat="1" ht="11.25" x14ac:dyDescent="0.2">
      <c r="A21" s="185" t="s">
        <v>165</v>
      </c>
      <c r="B21" s="388"/>
      <c r="C21" s="186"/>
      <c r="D21" s="187" t="s">
        <v>166</v>
      </c>
      <c r="E21" s="188" t="s">
        <v>177</v>
      </c>
      <c r="F21" s="189" t="s">
        <v>167</v>
      </c>
      <c r="G21" s="190">
        <v>0</v>
      </c>
      <c r="H21" s="472">
        <f>INDEX(rate!$F$4:$G$58,MATCH(E21,rate!$F$4:$F$58,0),2)</f>
        <v>169</v>
      </c>
      <c r="I21" s="191">
        <f t="shared" si="0"/>
        <v>0</v>
      </c>
    </row>
    <row r="22" spans="1:9" s="19" customFormat="1" ht="11.25" x14ac:dyDescent="0.2">
      <c r="A22" s="185" t="s">
        <v>165</v>
      </c>
      <c r="B22" s="388"/>
      <c r="C22" s="186"/>
      <c r="D22" s="187" t="s">
        <v>166</v>
      </c>
      <c r="E22" s="188" t="s">
        <v>178</v>
      </c>
      <c r="F22" s="189" t="s">
        <v>167</v>
      </c>
      <c r="G22" s="190">
        <v>0</v>
      </c>
      <c r="H22" s="472">
        <f>INDEX(rate!$F$4:$G$58,MATCH(E22,rate!$F$4:$F$58,0),2)</f>
        <v>190</v>
      </c>
      <c r="I22" s="191">
        <f t="shared" si="0"/>
        <v>0</v>
      </c>
    </row>
    <row r="23" spans="1:9" s="19" customFormat="1" ht="11.25" x14ac:dyDescent="0.2">
      <c r="A23" s="185" t="s">
        <v>165</v>
      </c>
      <c r="B23" s="388"/>
      <c r="C23" s="186"/>
      <c r="D23" s="187" t="s">
        <v>166</v>
      </c>
      <c r="E23" s="188" t="s">
        <v>168</v>
      </c>
      <c r="F23" s="189" t="s">
        <v>167</v>
      </c>
      <c r="G23" s="190">
        <v>0</v>
      </c>
      <c r="H23" s="472">
        <f>INDEX(rate!$F$4:$G$58,MATCH(E23,rate!$F$4:$F$58,0),2)</f>
        <v>214</v>
      </c>
      <c r="I23" s="191">
        <f t="shared" si="0"/>
        <v>0</v>
      </c>
    </row>
    <row r="24" spans="1:9" s="19" customFormat="1" ht="11.25" x14ac:dyDescent="0.2">
      <c r="A24" s="185" t="s">
        <v>165</v>
      </c>
      <c r="B24" s="388"/>
      <c r="C24" s="186"/>
      <c r="D24" s="187" t="s">
        <v>166</v>
      </c>
      <c r="E24" s="188" t="s">
        <v>169</v>
      </c>
      <c r="F24" s="189" t="s">
        <v>167</v>
      </c>
      <c r="G24" s="190">
        <v>0</v>
      </c>
      <c r="H24" s="472">
        <f>INDEX(rate!$F$4:$G$58,MATCH(E24,rate!$F$4:$F$58,0),2)</f>
        <v>218</v>
      </c>
      <c r="I24" s="191">
        <f t="shared" si="0"/>
        <v>0</v>
      </c>
    </row>
    <row r="25" spans="1:9" s="19" customFormat="1" ht="11.25" x14ac:dyDescent="0.2">
      <c r="A25" s="185" t="s">
        <v>165</v>
      </c>
      <c r="B25" s="388"/>
      <c r="C25" s="186"/>
      <c r="D25" s="187" t="s">
        <v>166</v>
      </c>
      <c r="E25" s="188" t="s">
        <v>170</v>
      </c>
      <c r="F25" s="189" t="s">
        <v>167</v>
      </c>
      <c r="G25" s="190">
        <v>0</v>
      </c>
      <c r="H25" s="472">
        <f>INDEX(rate!$F$4:$G$58,MATCH(E25,rate!$F$4:$F$58,0),2)</f>
        <v>237</v>
      </c>
      <c r="I25" s="191">
        <f t="shared" si="0"/>
        <v>0</v>
      </c>
    </row>
    <row r="26" spans="1:9" s="19" customFormat="1" ht="11.25" x14ac:dyDescent="0.2">
      <c r="A26" s="185" t="s">
        <v>165</v>
      </c>
      <c r="B26" s="388"/>
      <c r="C26" s="186"/>
      <c r="D26" s="187" t="s">
        <v>166</v>
      </c>
      <c r="E26" s="188" t="s">
        <v>171</v>
      </c>
      <c r="F26" s="189" t="s">
        <v>167</v>
      </c>
      <c r="G26" s="190">
        <v>0</v>
      </c>
      <c r="H26" s="472">
        <f>INDEX(rate!$F$4:$G$58,MATCH(E26,rate!$F$4:$F$58,0),2)</f>
        <v>244</v>
      </c>
      <c r="I26" s="191">
        <f t="shared" si="0"/>
        <v>0</v>
      </c>
    </row>
    <row r="27" spans="1:9" s="19" customFormat="1" ht="11.25" x14ac:dyDescent="0.2">
      <c r="A27" s="185" t="s">
        <v>165</v>
      </c>
      <c r="B27" s="388"/>
      <c r="C27" s="186"/>
      <c r="D27" s="187" t="s">
        <v>166</v>
      </c>
      <c r="E27" s="188" t="s">
        <v>72</v>
      </c>
      <c r="F27" s="189" t="s">
        <v>167</v>
      </c>
      <c r="G27" s="190">
        <v>0</v>
      </c>
      <c r="H27" s="472">
        <f>INDEX(rate!$F$4:$G$58,MATCH(E27,rate!$F$4:$F$58,0),2)</f>
        <v>116</v>
      </c>
      <c r="I27" s="191">
        <f t="shared" si="0"/>
        <v>0</v>
      </c>
    </row>
    <row r="28" spans="1:9" s="19" customFormat="1" ht="11.25" x14ac:dyDescent="0.2">
      <c r="A28" s="185" t="s">
        <v>165</v>
      </c>
      <c r="B28" s="388"/>
      <c r="C28" s="186"/>
      <c r="D28" s="187" t="s">
        <v>166</v>
      </c>
      <c r="E28" s="188" t="s">
        <v>71</v>
      </c>
      <c r="F28" s="189" t="s">
        <v>167</v>
      </c>
      <c r="G28" s="190">
        <v>0</v>
      </c>
      <c r="H28" s="472">
        <f>INDEX(rate!$F$4:$G$58,MATCH(E28,rate!$F$4:$F$58,0),2)</f>
        <v>123</v>
      </c>
      <c r="I28" s="191">
        <f t="shared" si="0"/>
        <v>0</v>
      </c>
    </row>
    <row r="29" spans="1:9" s="19" customFormat="1" ht="11.25" x14ac:dyDescent="0.2">
      <c r="A29" s="185" t="s">
        <v>165</v>
      </c>
      <c r="B29" s="388"/>
      <c r="C29" s="186"/>
      <c r="D29" s="187" t="s">
        <v>166</v>
      </c>
      <c r="E29" s="188" t="s">
        <v>70</v>
      </c>
      <c r="F29" s="189" t="s">
        <v>167</v>
      </c>
      <c r="G29" s="190">
        <v>0</v>
      </c>
      <c r="H29" s="472">
        <f>INDEX(rate!$F$4:$G$58,MATCH(E29,rate!$F$4:$F$58,0),2)</f>
        <v>134</v>
      </c>
      <c r="I29" s="191">
        <f t="shared" si="0"/>
        <v>0</v>
      </c>
    </row>
    <row r="30" spans="1:9" s="19" customFormat="1" ht="11.25" x14ac:dyDescent="0.2">
      <c r="A30" s="185" t="s">
        <v>165</v>
      </c>
      <c r="B30" s="388"/>
      <c r="C30" s="186"/>
      <c r="D30" s="187" t="s">
        <v>166</v>
      </c>
      <c r="E30" s="188" t="s">
        <v>43</v>
      </c>
      <c r="F30" s="189" t="s">
        <v>167</v>
      </c>
      <c r="G30" s="190">
        <v>0</v>
      </c>
      <c r="H30" s="472">
        <f>INDEX(rate!$F$4:$G$58,MATCH(E30,rate!$F$4:$F$58,0),2)</f>
        <v>35</v>
      </c>
      <c r="I30" s="191">
        <f t="shared" si="0"/>
        <v>0</v>
      </c>
    </row>
    <row r="31" spans="1:9" s="19" customFormat="1" ht="11.25" x14ac:dyDescent="0.2">
      <c r="A31" s="185" t="s">
        <v>165</v>
      </c>
      <c r="B31" s="388"/>
      <c r="C31" s="186"/>
      <c r="D31" s="187" t="s">
        <v>166</v>
      </c>
      <c r="E31" s="188" t="s">
        <v>44</v>
      </c>
      <c r="F31" s="189" t="s">
        <v>167</v>
      </c>
      <c r="G31" s="190">
        <v>0</v>
      </c>
      <c r="H31" s="472">
        <f>INDEX(rate!$F$4:$G$58,MATCH(E31,rate!$F$4:$F$58,0),2)</f>
        <v>42</v>
      </c>
      <c r="I31" s="191">
        <f t="shared" si="0"/>
        <v>0</v>
      </c>
    </row>
    <row r="32" spans="1:9" s="19" customFormat="1" ht="11.25" x14ac:dyDescent="0.2">
      <c r="A32" s="185" t="s">
        <v>165</v>
      </c>
      <c r="B32" s="186"/>
      <c r="C32" s="186"/>
      <c r="D32" s="187" t="s">
        <v>166</v>
      </c>
      <c r="E32" s="188" t="s">
        <v>45</v>
      </c>
      <c r="F32" s="189" t="s">
        <v>167</v>
      </c>
      <c r="G32" s="190">
        <v>0</v>
      </c>
      <c r="H32" s="472">
        <f>INDEX(rate!$F$4:$G$58,MATCH(E32,rate!$F$4:$F$58,0),2)</f>
        <v>44</v>
      </c>
      <c r="I32" s="191">
        <f t="shared" si="0"/>
        <v>0</v>
      </c>
    </row>
    <row r="33" spans="1:9" s="19" customFormat="1" ht="11.25" x14ac:dyDescent="0.2">
      <c r="A33" s="185" t="s">
        <v>165</v>
      </c>
      <c r="B33" s="388"/>
      <c r="C33" s="186"/>
      <c r="D33" s="187" t="s">
        <v>166</v>
      </c>
      <c r="E33" s="188" t="s">
        <v>46</v>
      </c>
      <c r="F33" s="189" t="s">
        <v>167</v>
      </c>
      <c r="G33" s="190">
        <v>0</v>
      </c>
      <c r="H33" s="472">
        <f>INDEX(rate!$F$4:$G$58,MATCH(E33,rate!$F$4:$F$58,0),2)</f>
        <v>48</v>
      </c>
      <c r="I33" s="191">
        <f t="shared" si="0"/>
        <v>0</v>
      </c>
    </row>
    <row r="34" spans="1:9" s="19" customFormat="1" ht="11.25" x14ac:dyDescent="0.2">
      <c r="A34" s="185" t="s">
        <v>165</v>
      </c>
      <c r="B34" s="388"/>
      <c r="C34" s="186"/>
      <c r="D34" s="187" t="s">
        <v>166</v>
      </c>
      <c r="E34" s="188" t="s">
        <v>47</v>
      </c>
      <c r="F34" s="189" t="s">
        <v>167</v>
      </c>
      <c r="G34" s="190">
        <v>0</v>
      </c>
      <c r="H34" s="472">
        <f>INDEX(rate!$F$4:$G$58,MATCH(E34,rate!$F$4:$F$58,0),2)</f>
        <v>52</v>
      </c>
      <c r="I34" s="191">
        <f t="shared" si="0"/>
        <v>0</v>
      </c>
    </row>
    <row r="35" spans="1:9" s="19" customFormat="1" ht="11.25" x14ac:dyDescent="0.2">
      <c r="A35" s="185" t="s">
        <v>165</v>
      </c>
      <c r="B35" s="388"/>
      <c r="C35" s="186"/>
      <c r="D35" s="187" t="s">
        <v>166</v>
      </c>
      <c r="E35" s="188" t="s">
        <v>48</v>
      </c>
      <c r="F35" s="189" t="s">
        <v>167</v>
      </c>
      <c r="G35" s="190">
        <v>0</v>
      </c>
      <c r="H35" s="472">
        <f>INDEX(rate!$F$4:$G$58,MATCH(E35,rate!$F$4:$F$58,0),2)</f>
        <v>59</v>
      </c>
      <c r="I35" s="191">
        <f t="shared" si="0"/>
        <v>0</v>
      </c>
    </row>
    <row r="36" spans="1:9" s="19" customFormat="1" ht="11.25" x14ac:dyDescent="0.2">
      <c r="A36" s="185" t="s">
        <v>165</v>
      </c>
      <c r="B36" s="388"/>
      <c r="C36" s="186"/>
      <c r="D36" s="187" t="s">
        <v>166</v>
      </c>
      <c r="E36" s="188" t="s">
        <v>49</v>
      </c>
      <c r="F36" s="189" t="s">
        <v>167</v>
      </c>
      <c r="G36" s="190">
        <v>0</v>
      </c>
      <c r="H36" s="472">
        <f>INDEX(rate!$F$4:$G$58,MATCH(E36,rate!$F$4:$F$58,0),2)</f>
        <v>63</v>
      </c>
      <c r="I36" s="191">
        <f t="shared" si="0"/>
        <v>0</v>
      </c>
    </row>
    <row r="37" spans="1:9" s="19" customFormat="1" ht="11.25" x14ac:dyDescent="0.2">
      <c r="A37" s="185" t="s">
        <v>165</v>
      </c>
      <c r="B37" s="388"/>
      <c r="C37" s="186"/>
      <c r="D37" s="187" t="s">
        <v>166</v>
      </c>
      <c r="E37" s="188" t="s">
        <v>38</v>
      </c>
      <c r="F37" s="189" t="s">
        <v>167</v>
      </c>
      <c r="G37" s="190">
        <v>0</v>
      </c>
      <c r="H37" s="472">
        <f>INDEX(rate!$F$4:$G$58,MATCH(E37,rate!$F$4:$F$58,0),2)</f>
        <v>65</v>
      </c>
      <c r="I37" s="191">
        <f t="shared" si="0"/>
        <v>0</v>
      </c>
    </row>
    <row r="38" spans="1:9" s="19" customFormat="1" ht="11.25" x14ac:dyDescent="0.2">
      <c r="A38" s="185" t="s">
        <v>165</v>
      </c>
      <c r="B38" s="388"/>
      <c r="C38" s="186"/>
      <c r="D38" s="187" t="s">
        <v>166</v>
      </c>
      <c r="E38" s="188" t="s">
        <v>39</v>
      </c>
      <c r="F38" s="189" t="s">
        <v>167</v>
      </c>
      <c r="G38" s="190">
        <v>0</v>
      </c>
      <c r="H38" s="472">
        <f>INDEX(rate!$F$4:$G$58,MATCH(E38,rate!$F$4:$F$58,0),2)</f>
        <v>74</v>
      </c>
      <c r="I38" s="191">
        <f t="shared" si="0"/>
        <v>0</v>
      </c>
    </row>
    <row r="39" spans="1:9" s="19" customFormat="1" ht="11.25" x14ac:dyDescent="0.2">
      <c r="A39" s="185" t="s">
        <v>165</v>
      </c>
      <c r="B39" s="186"/>
      <c r="C39" s="186"/>
      <c r="D39" s="187" t="s">
        <v>166</v>
      </c>
      <c r="E39" s="188" t="s">
        <v>40</v>
      </c>
      <c r="F39" s="189" t="s">
        <v>167</v>
      </c>
      <c r="G39" s="190">
        <v>0</v>
      </c>
      <c r="H39" s="472">
        <f>INDEX(rate!$F$4:$G$58,MATCH(E39,rate!$F$4:$F$58,0),2)</f>
        <v>84</v>
      </c>
      <c r="I39" s="191">
        <f t="shared" si="0"/>
        <v>0</v>
      </c>
    </row>
    <row r="40" spans="1:9" s="19" customFormat="1" ht="11.25" x14ac:dyDescent="0.2">
      <c r="A40" s="185" t="s">
        <v>165</v>
      </c>
      <c r="B40" s="388"/>
      <c r="C40" s="186"/>
      <c r="D40" s="187" t="s">
        <v>166</v>
      </c>
      <c r="E40" s="188" t="s">
        <v>13</v>
      </c>
      <c r="F40" s="189" t="s">
        <v>167</v>
      </c>
      <c r="G40" s="190">
        <v>0</v>
      </c>
      <c r="H40" s="472">
        <f>INDEX(rate!$F$4:$G$58,MATCH(E40,rate!$F$4:$F$58,0),2)</f>
        <v>100</v>
      </c>
      <c r="I40" s="191">
        <f t="shared" si="0"/>
        <v>0</v>
      </c>
    </row>
    <row r="41" spans="1:9" s="19" customFormat="1" ht="11.25" x14ac:dyDescent="0.2">
      <c r="A41" s="185" t="s">
        <v>165</v>
      </c>
      <c r="B41" s="186"/>
      <c r="C41" s="186"/>
      <c r="D41" s="187" t="s">
        <v>166</v>
      </c>
      <c r="E41" s="188" t="s">
        <v>41</v>
      </c>
      <c r="F41" s="189" t="s">
        <v>167</v>
      </c>
      <c r="G41" s="190">
        <v>0</v>
      </c>
      <c r="H41" s="472">
        <f>INDEX(rate!$F$4:$G$58,MATCH(E41,rate!$F$4:$F$58,0),2)</f>
        <v>119</v>
      </c>
      <c r="I41" s="191">
        <f t="shared" si="0"/>
        <v>0</v>
      </c>
    </row>
    <row r="42" spans="1:9" s="19" customFormat="1" ht="12" thickBot="1" x14ac:dyDescent="0.25">
      <c r="A42" s="192" t="s">
        <v>165</v>
      </c>
      <c r="B42" s="389"/>
      <c r="C42" s="193"/>
      <c r="D42" s="194" t="s">
        <v>166</v>
      </c>
      <c r="E42" s="195" t="s">
        <v>42</v>
      </c>
      <c r="F42" s="196" t="s">
        <v>167</v>
      </c>
      <c r="G42" s="197">
        <v>0</v>
      </c>
      <c r="H42" s="469">
        <f>INDEX(rate!$F$4:$G$58,MATCH(E42,rate!$F$4:$F$58,0),2)</f>
        <v>137</v>
      </c>
      <c r="I42" s="198">
        <f t="shared" si="0"/>
        <v>0</v>
      </c>
    </row>
    <row r="43" spans="1:9" s="19" customFormat="1" ht="12" thickBot="1" x14ac:dyDescent="0.25">
      <c r="A43" s="199"/>
      <c r="B43" s="200"/>
      <c r="C43" s="201"/>
      <c r="D43" s="201"/>
      <c r="E43" s="202"/>
      <c r="F43" s="203"/>
      <c r="G43" s="203"/>
      <c r="H43" s="202"/>
      <c r="I43" s="204"/>
    </row>
    <row r="44" spans="1:9" s="19" customFormat="1" ht="12" thickBot="1" x14ac:dyDescent="0.25">
      <c r="A44" s="205"/>
      <c r="B44" s="200"/>
      <c r="C44" s="206" t="s">
        <v>15</v>
      </c>
      <c r="D44" s="207"/>
      <c r="E44" s="208"/>
      <c r="F44" s="207"/>
      <c r="G44" s="208"/>
      <c r="H44" s="209"/>
      <c r="I44" s="210">
        <f>SUM(I7:I42)</f>
        <v>0</v>
      </c>
    </row>
    <row r="45" spans="1:9" s="65" customFormat="1" ht="12" thickBot="1" x14ac:dyDescent="0.25">
      <c r="A45" s="211"/>
      <c r="B45" s="212"/>
      <c r="C45" s="212"/>
      <c r="D45" s="213"/>
      <c r="E45" s="214"/>
      <c r="F45" s="214"/>
      <c r="G45" s="215"/>
      <c r="H45" s="216"/>
      <c r="I45" s="217"/>
    </row>
    <row r="46" spans="1:9" s="19" customFormat="1" ht="11.25" x14ac:dyDescent="0.2">
      <c r="A46" s="331"/>
      <c r="B46" s="332"/>
      <c r="C46" s="333"/>
      <c r="D46" s="334" t="s">
        <v>8</v>
      </c>
      <c r="E46" s="334" t="s">
        <v>16</v>
      </c>
      <c r="F46" s="334" t="s">
        <v>5</v>
      </c>
      <c r="G46" s="335"/>
      <c r="H46" s="336" t="s">
        <v>208</v>
      </c>
      <c r="I46" s="204"/>
    </row>
    <row r="47" spans="1:9" s="19" customFormat="1" ht="12" thickBot="1" x14ac:dyDescent="0.25">
      <c r="A47" s="337" t="s">
        <v>190</v>
      </c>
      <c r="B47" s="338"/>
      <c r="C47" s="339" t="s">
        <v>216</v>
      </c>
      <c r="D47" s="340" t="s">
        <v>18</v>
      </c>
      <c r="E47" s="340" t="s">
        <v>7</v>
      </c>
      <c r="F47" s="340" t="s">
        <v>8</v>
      </c>
      <c r="G47" s="341" t="s">
        <v>2</v>
      </c>
      <c r="H47" s="342" t="s">
        <v>209</v>
      </c>
      <c r="I47" s="204"/>
    </row>
    <row r="48" spans="1:9" s="19" customFormat="1" ht="11.25" x14ac:dyDescent="0.2">
      <c r="A48" s="218" t="s">
        <v>325</v>
      </c>
      <c r="B48" s="219"/>
      <c r="C48" s="220"/>
      <c r="D48" s="183" t="str">
        <f>INDEX(rate!$A$4:$D$23,MATCH(A48,rate!$A$4:$A$23,0),4)</f>
        <v>HOURS</v>
      </c>
      <c r="E48" s="221">
        <v>0</v>
      </c>
      <c r="F48" s="222">
        <f>INDEX(rate!$A$4:$D$23,MATCH(A48,rate!$A$4:$A$23,0),2)</f>
        <v>3795</v>
      </c>
      <c r="G48" s="223">
        <f>E48*F48</f>
        <v>0</v>
      </c>
      <c r="H48" s="224"/>
      <c r="I48" s="204"/>
    </row>
    <row r="49" spans="1:9" s="19" customFormat="1" ht="11.25" x14ac:dyDescent="0.2">
      <c r="A49" s="225" t="s">
        <v>326</v>
      </c>
      <c r="B49" s="226"/>
      <c r="C49" s="227"/>
      <c r="D49" s="228" t="str">
        <f>INDEX(rate!$A$4:$D$23,MATCH(A49,rate!$A$4:$A$23,0),4)</f>
        <v>HOURS</v>
      </c>
      <c r="E49" s="229">
        <v>0</v>
      </c>
      <c r="F49" s="230">
        <f>INDEX(rate!$A$4:$D$23,MATCH(A49,rate!$A$4:$A$23,0),2)</f>
        <v>2817</v>
      </c>
      <c r="G49" s="231">
        <f>E49*F49</f>
        <v>0</v>
      </c>
      <c r="H49" s="232"/>
      <c r="I49" s="204"/>
    </row>
    <row r="50" spans="1:9" s="19" customFormat="1" ht="11.25" x14ac:dyDescent="0.2">
      <c r="A50" s="225" t="s">
        <v>318</v>
      </c>
      <c r="B50" s="226"/>
      <c r="C50" s="227"/>
      <c r="D50" s="228" t="str">
        <f>INDEX(rate!$A$4:$D$23,MATCH(A50,rate!$A$4:$A$23,0),4)</f>
        <v>HOURS</v>
      </c>
      <c r="E50" s="229">
        <v>0</v>
      </c>
      <c r="F50" s="230">
        <f>INDEX(rate!$A$4:$D$23,MATCH(A50,rate!$A$4:$A$23,0),2)</f>
        <v>1544</v>
      </c>
      <c r="G50" s="231">
        <f>E50*F50</f>
        <v>0</v>
      </c>
      <c r="H50" s="232"/>
      <c r="I50" s="204"/>
    </row>
    <row r="51" spans="1:9" s="19" customFormat="1" ht="11.25" x14ac:dyDescent="0.2">
      <c r="A51" s="225" t="s">
        <v>281</v>
      </c>
      <c r="B51" s="226"/>
      <c r="C51" s="227"/>
      <c r="D51" s="228" t="str">
        <f>INDEX(rate!$A$4:$D$23,MATCH(A51,rate!$A$4:$A$23,0),4)</f>
        <v>HOURS</v>
      </c>
      <c r="E51" s="229">
        <v>0</v>
      </c>
      <c r="F51" s="230">
        <f>INDEX(rate!$A$4:$D$23,MATCH(A51,rate!$A$4:$A$23,0),2)</f>
        <v>1467</v>
      </c>
      <c r="G51" s="231">
        <f>E51*F51</f>
        <v>0</v>
      </c>
      <c r="H51" s="232"/>
      <c r="I51" s="204"/>
    </row>
    <row r="52" spans="1:9" s="19" customFormat="1" ht="12" thickBot="1" x14ac:dyDescent="0.25">
      <c r="A52" s="233" t="s">
        <v>242</v>
      </c>
      <c r="B52" s="234"/>
      <c r="C52" s="235"/>
      <c r="D52" s="236" t="str">
        <f>INDEX(rate!$A$4:$D$23,MATCH(A52,rate!$A$4:$A$23,0),4)</f>
        <v>HOURS</v>
      </c>
      <c r="E52" s="237">
        <v>0</v>
      </c>
      <c r="F52" s="238">
        <f>INDEX(rate!$A$4:$D$23,MATCH(A52,rate!$A$4:$A$23,0),2)</f>
        <v>4106</v>
      </c>
      <c r="G52" s="239">
        <f>E52*F52</f>
        <v>0</v>
      </c>
      <c r="H52" s="240"/>
      <c r="I52" s="204"/>
    </row>
    <row r="53" spans="1:9" s="19" customFormat="1" ht="12" thickBot="1" x14ac:dyDescent="0.25">
      <c r="A53" s="241"/>
      <c r="B53" s="242"/>
      <c r="C53" s="243"/>
      <c r="D53" s="242"/>
      <c r="E53" s="242"/>
      <c r="F53" s="242"/>
      <c r="G53" s="244"/>
      <c r="H53" s="245"/>
      <c r="I53" s="204"/>
    </row>
    <row r="54" spans="1:9" s="19" customFormat="1" ht="12" thickBot="1" x14ac:dyDescent="0.25">
      <c r="A54" s="241"/>
      <c r="B54" s="242"/>
      <c r="C54" s="206" t="s">
        <v>193</v>
      </c>
      <c r="D54" s="207"/>
      <c r="E54" s="207"/>
      <c r="F54" s="207"/>
      <c r="G54" s="246">
        <f>SUM(G48:G52)</f>
        <v>0</v>
      </c>
      <c r="H54" s="242"/>
      <c r="I54" s="204"/>
    </row>
    <row r="55" spans="1:9" s="19" customFormat="1" ht="12" thickBot="1" x14ac:dyDescent="0.25">
      <c r="A55" s="241"/>
      <c r="B55" s="242"/>
      <c r="C55" s="247"/>
      <c r="D55" s="247"/>
      <c r="E55" s="247"/>
      <c r="F55" s="247"/>
      <c r="G55" s="248"/>
      <c r="H55" s="242"/>
      <c r="I55" s="204"/>
    </row>
    <row r="56" spans="1:9" s="19" customFormat="1" ht="11.25" x14ac:dyDescent="0.2">
      <c r="A56" s="331"/>
      <c r="B56" s="332"/>
      <c r="C56" s="333"/>
      <c r="D56" s="334" t="s">
        <v>8</v>
      </c>
      <c r="E56" s="334" t="s">
        <v>16</v>
      </c>
      <c r="F56" s="334" t="s">
        <v>5</v>
      </c>
      <c r="G56" s="335"/>
      <c r="H56" s="336" t="s">
        <v>208</v>
      </c>
      <c r="I56" s="204"/>
    </row>
    <row r="57" spans="1:9" s="19" customFormat="1" ht="12" thickBot="1" x14ac:dyDescent="0.25">
      <c r="A57" s="337" t="s">
        <v>191</v>
      </c>
      <c r="B57" s="338" t="s">
        <v>217</v>
      </c>
      <c r="C57" s="346"/>
      <c r="D57" s="340" t="s">
        <v>18</v>
      </c>
      <c r="E57" s="340" t="s">
        <v>7</v>
      </c>
      <c r="F57" s="340" t="s">
        <v>8</v>
      </c>
      <c r="G57" s="341" t="s">
        <v>2</v>
      </c>
      <c r="H57" s="342" t="s">
        <v>209</v>
      </c>
      <c r="I57" s="204"/>
    </row>
    <row r="58" spans="1:9" s="19" customFormat="1" ht="11.25" x14ac:dyDescent="0.2">
      <c r="A58" s="218" t="s">
        <v>299</v>
      </c>
      <c r="B58" s="219"/>
      <c r="C58" s="249"/>
      <c r="D58" s="183" t="str">
        <f>INDEX(rate!$A$24:$D$46,MATCH(A58,rate!$A$24:$A$46,0),4)</f>
        <v>HOURS</v>
      </c>
      <c r="E58" s="221">
        <v>0</v>
      </c>
      <c r="F58" s="222">
        <f>INDEX(rate!$A$24:$D$46,MATCH(A58,rate!$A$24:$A$46,0),2)</f>
        <v>11901</v>
      </c>
      <c r="G58" s="250">
        <f>E58*F58</f>
        <v>0</v>
      </c>
      <c r="H58" s="224"/>
      <c r="I58" s="204"/>
    </row>
    <row r="59" spans="1:9" s="19" customFormat="1" ht="11.25" x14ac:dyDescent="0.2">
      <c r="A59" s="225" t="s">
        <v>294</v>
      </c>
      <c r="B59" s="226"/>
      <c r="C59" s="251"/>
      <c r="D59" s="228" t="str">
        <f>INDEX(rate!$A$24:$D$46,MATCH(A59,rate!$A$24:$A$46,0),4)</f>
        <v>HOURS</v>
      </c>
      <c r="E59" s="229">
        <v>0</v>
      </c>
      <c r="F59" s="230">
        <f>INDEX(rate!$A$24:$D$46,MATCH(A59,rate!$A$24:$A$46,0),2)</f>
        <v>31919</v>
      </c>
      <c r="G59" s="252">
        <f>E59*F59</f>
        <v>0</v>
      </c>
      <c r="H59" s="232"/>
      <c r="I59" s="204"/>
    </row>
    <row r="60" spans="1:9" s="19" customFormat="1" ht="11.25" x14ac:dyDescent="0.2">
      <c r="A60" s="225" t="s">
        <v>296</v>
      </c>
      <c r="B60" s="226"/>
      <c r="C60" s="251"/>
      <c r="D60" s="228" t="str">
        <f>INDEX(rate!$A$24:$D$46,MATCH(A60,rate!$A$24:$A$46,0),4)</f>
        <v>HOURS</v>
      </c>
      <c r="E60" s="229">
        <v>0</v>
      </c>
      <c r="F60" s="230">
        <f>INDEX(rate!$A$24:$D$46,MATCH(A60,rate!$A$24:$A$46,0),2)</f>
        <v>15094</v>
      </c>
      <c r="G60" s="252">
        <f>E60*F60</f>
        <v>0</v>
      </c>
      <c r="H60" s="232"/>
      <c r="I60" s="204"/>
    </row>
    <row r="61" spans="1:9" s="19" customFormat="1" ht="11.25" x14ac:dyDescent="0.2">
      <c r="A61" s="225" t="s">
        <v>313</v>
      </c>
      <c r="B61" s="226"/>
      <c r="C61" s="251"/>
      <c r="D61" s="228" t="str">
        <f>INDEX(rate!$A$24:$D$46,MATCH(A61,rate!$A$24:$A$46,0),4)</f>
        <v>HOURS</v>
      </c>
      <c r="E61" s="229">
        <v>0</v>
      </c>
      <c r="F61" s="230">
        <f>INDEX(rate!$A$24:$D$46,MATCH(A61,rate!$A$24:$A$46,0),2)</f>
        <v>10658</v>
      </c>
      <c r="G61" s="252">
        <f>E61*F61</f>
        <v>0</v>
      </c>
      <c r="H61" s="232"/>
      <c r="I61" s="204"/>
    </row>
    <row r="62" spans="1:9" s="19" customFormat="1" ht="12" thickBot="1" x14ac:dyDescent="0.25">
      <c r="A62" s="233" t="s">
        <v>298</v>
      </c>
      <c r="B62" s="234"/>
      <c r="C62" s="253"/>
      <c r="D62" s="236" t="str">
        <f>INDEX(rate!$A$24:$D$46,MATCH(A62,rate!$A$24:$A$46,0),4)</f>
        <v>HOURS</v>
      </c>
      <c r="E62" s="237">
        <v>0</v>
      </c>
      <c r="F62" s="238">
        <f>INDEX(rate!$A$24:$D$46,MATCH(A62,rate!$A$24:$A$46,0),2)</f>
        <v>12225</v>
      </c>
      <c r="G62" s="254">
        <f>E62*F62</f>
        <v>0</v>
      </c>
      <c r="H62" s="240"/>
      <c r="I62" s="204"/>
    </row>
    <row r="63" spans="1:9" s="19" customFormat="1" ht="12" thickBot="1" x14ac:dyDescent="0.25">
      <c r="A63" s="241"/>
      <c r="B63" s="242"/>
      <c r="C63" s="243"/>
      <c r="D63" s="242"/>
      <c r="E63" s="242"/>
      <c r="F63" s="242"/>
      <c r="G63" s="244"/>
      <c r="H63" s="242"/>
      <c r="I63" s="204"/>
    </row>
    <row r="64" spans="1:9" s="19" customFormat="1" ht="12" thickBot="1" x14ac:dyDescent="0.25">
      <c r="A64" s="241"/>
      <c r="B64" s="242"/>
      <c r="C64" s="206" t="s">
        <v>192</v>
      </c>
      <c r="D64" s="207"/>
      <c r="E64" s="207"/>
      <c r="F64" s="207"/>
      <c r="G64" s="246">
        <f>SUM(G58:G62)</f>
        <v>0</v>
      </c>
      <c r="H64" s="242"/>
      <c r="I64" s="204"/>
    </row>
    <row r="65" spans="1:9" s="19" customFormat="1" ht="12" thickBot="1" x14ac:dyDescent="0.25">
      <c r="A65" s="241"/>
      <c r="B65" s="242"/>
      <c r="C65" s="242"/>
      <c r="D65" s="242"/>
      <c r="E65" s="242"/>
      <c r="F65" s="242"/>
      <c r="G65" s="242"/>
      <c r="H65" s="242"/>
      <c r="I65" s="204"/>
    </row>
    <row r="66" spans="1:9" s="19" customFormat="1" ht="11.25" x14ac:dyDescent="0.2">
      <c r="A66" s="331"/>
      <c r="B66" s="332"/>
      <c r="C66" s="334" t="s">
        <v>8</v>
      </c>
      <c r="D66" s="334" t="s">
        <v>16</v>
      </c>
      <c r="E66" s="334" t="s">
        <v>5</v>
      </c>
      <c r="F66" s="335"/>
      <c r="G66" s="336" t="s">
        <v>208</v>
      </c>
      <c r="H66" s="255"/>
      <c r="I66" s="204"/>
    </row>
    <row r="67" spans="1:9" s="19" customFormat="1" ht="12" thickBot="1" x14ac:dyDescent="0.25">
      <c r="A67" s="337" t="s">
        <v>57</v>
      </c>
      <c r="B67" s="338" t="s">
        <v>218</v>
      </c>
      <c r="C67" s="340" t="s">
        <v>18</v>
      </c>
      <c r="D67" s="340" t="s">
        <v>7</v>
      </c>
      <c r="E67" s="340" t="s">
        <v>8</v>
      </c>
      <c r="F67" s="341" t="s">
        <v>2</v>
      </c>
      <c r="G67" s="342" t="s">
        <v>209</v>
      </c>
      <c r="H67" s="256"/>
      <c r="I67" s="204"/>
    </row>
    <row r="68" spans="1:9" s="19" customFormat="1" ht="11.25" x14ac:dyDescent="0.2">
      <c r="A68" s="218" t="s">
        <v>280</v>
      </c>
      <c r="B68" s="257"/>
      <c r="C68" s="228" t="s">
        <v>30</v>
      </c>
      <c r="D68" s="221">
        <v>0</v>
      </c>
      <c r="E68" s="228">
        <f>INDEX(rate!$A$49:$D$55,MATCH(A68,rate!$A$49:$A$55,0),2)</f>
        <v>20311</v>
      </c>
      <c r="F68" s="250">
        <f>D68*E68</f>
        <v>0</v>
      </c>
      <c r="G68" s="258"/>
      <c r="H68" s="245"/>
      <c r="I68" s="204"/>
    </row>
    <row r="69" spans="1:9" s="19" customFormat="1" ht="11.25" x14ac:dyDescent="0.2">
      <c r="A69" s="225" t="s">
        <v>290</v>
      </c>
      <c r="B69" s="226"/>
      <c r="C69" s="228" t="s">
        <v>30</v>
      </c>
      <c r="D69" s="229">
        <v>0</v>
      </c>
      <c r="E69" s="228">
        <f>INDEX(rate!$A$49:$D$55,MATCH(A69,rate!$A$49:$A$55,0),2)</f>
        <v>26169</v>
      </c>
      <c r="F69" s="468">
        <f>D69*E69</f>
        <v>0</v>
      </c>
      <c r="G69" s="232"/>
      <c r="H69" s="245"/>
      <c r="I69" s="204"/>
    </row>
    <row r="70" spans="1:9" s="19" customFormat="1" ht="11.25" x14ac:dyDescent="0.2">
      <c r="A70" s="225" t="s">
        <v>291</v>
      </c>
      <c r="B70" s="226"/>
      <c r="C70" s="228" t="s">
        <v>30</v>
      </c>
      <c r="D70" s="229">
        <v>0</v>
      </c>
      <c r="E70" s="228">
        <f>INDEX(rate!$A$49:$D$55,MATCH(A70,rate!$A$49:$A$55,0),2)</f>
        <v>20496</v>
      </c>
      <c r="F70" s="468">
        <f t="shared" ref="F70:F72" si="1">D70*E70</f>
        <v>0</v>
      </c>
      <c r="G70" s="232"/>
      <c r="H70" s="245"/>
      <c r="I70" s="204"/>
    </row>
    <row r="71" spans="1:9" s="19" customFormat="1" ht="11.25" x14ac:dyDescent="0.2">
      <c r="A71" s="225" t="s">
        <v>292</v>
      </c>
      <c r="B71" s="226"/>
      <c r="C71" s="228" t="s">
        <v>30</v>
      </c>
      <c r="D71" s="229">
        <v>0</v>
      </c>
      <c r="E71" s="228">
        <f>INDEX(rate!$A$49:$D$55,MATCH(A71,rate!$A$49:$A$55,0),2)</f>
        <v>15014</v>
      </c>
      <c r="F71" s="468">
        <f t="shared" si="1"/>
        <v>0</v>
      </c>
      <c r="G71" s="232"/>
      <c r="H71" s="245"/>
      <c r="I71" s="204"/>
    </row>
    <row r="72" spans="1:9" s="19" customFormat="1" ht="12" thickBot="1" x14ac:dyDescent="0.25">
      <c r="A72" s="233" t="s">
        <v>285</v>
      </c>
      <c r="B72" s="234"/>
      <c r="C72" s="236" t="s">
        <v>30</v>
      </c>
      <c r="D72" s="237">
        <v>0</v>
      </c>
      <c r="E72" s="236">
        <f>INDEX(rate!$A$49:$D$55,MATCH(A72,rate!$A$49:$A$55,0),2)</f>
        <v>18364</v>
      </c>
      <c r="F72" s="254">
        <f t="shared" si="1"/>
        <v>0</v>
      </c>
      <c r="G72" s="240"/>
      <c r="H72" s="245"/>
      <c r="I72" s="204"/>
    </row>
    <row r="73" spans="1:9" s="19" customFormat="1" ht="12" thickBot="1" x14ac:dyDescent="0.25">
      <c r="A73" s="241"/>
      <c r="B73" s="242"/>
      <c r="C73" s="243"/>
      <c r="D73" s="242"/>
      <c r="E73" s="242"/>
      <c r="F73" s="242"/>
      <c r="G73" s="244"/>
      <c r="H73" s="242"/>
      <c r="I73" s="204"/>
    </row>
    <row r="74" spans="1:9" s="19" customFormat="1" ht="12" thickBot="1" x14ac:dyDescent="0.25">
      <c r="A74" s="241"/>
      <c r="B74" s="242"/>
      <c r="C74" s="206" t="s">
        <v>56</v>
      </c>
      <c r="D74" s="207"/>
      <c r="E74" s="207"/>
      <c r="F74" s="246">
        <f>SUM(F68:F72)</f>
        <v>0</v>
      </c>
      <c r="G74" s="259"/>
      <c r="H74" s="242"/>
      <c r="I74" s="204"/>
    </row>
    <row r="75" spans="1:9" s="19" customFormat="1" ht="12" thickBot="1" x14ac:dyDescent="0.25">
      <c r="A75" s="241"/>
      <c r="B75" s="242"/>
      <c r="C75" s="242"/>
      <c r="D75" s="242"/>
      <c r="E75" s="242"/>
      <c r="F75" s="242"/>
      <c r="G75" s="242"/>
      <c r="H75" s="242"/>
      <c r="I75" s="204"/>
    </row>
    <row r="76" spans="1:9" s="19" customFormat="1" ht="11.25" x14ac:dyDescent="0.2">
      <c r="A76" s="331"/>
      <c r="B76" s="332"/>
      <c r="C76" s="334" t="s">
        <v>8</v>
      </c>
      <c r="D76" s="334" t="s">
        <v>16</v>
      </c>
      <c r="E76" s="334" t="s">
        <v>5</v>
      </c>
      <c r="F76" s="335"/>
      <c r="G76" s="260"/>
      <c r="H76" s="255"/>
      <c r="I76" s="204"/>
    </row>
    <row r="77" spans="1:9" s="19" customFormat="1" ht="12" thickBot="1" x14ac:dyDescent="0.25">
      <c r="A77" s="337" t="s">
        <v>58</v>
      </c>
      <c r="B77" s="338"/>
      <c r="C77" s="340" t="s">
        <v>18</v>
      </c>
      <c r="D77" s="340" t="s">
        <v>19</v>
      </c>
      <c r="E77" s="340" t="s">
        <v>8</v>
      </c>
      <c r="F77" s="341" t="s">
        <v>2</v>
      </c>
      <c r="G77" s="261"/>
      <c r="H77" s="256"/>
      <c r="I77" s="204"/>
    </row>
    <row r="78" spans="1:9" s="19" customFormat="1" ht="13.5" customHeight="1" x14ac:dyDescent="0.2">
      <c r="A78" s="218" t="s">
        <v>251</v>
      </c>
      <c r="B78" s="262"/>
      <c r="C78" s="183" t="str">
        <f>INDEX(rate!$A$58:$D$100,MATCH(A78,rate!$A$58:$A$100,0),4)</f>
        <v>HOURS</v>
      </c>
      <c r="D78" s="221">
        <v>0</v>
      </c>
      <c r="E78" s="222">
        <f>INDEX(rate!$A$58:$D$100,MATCH(A78,rate!$A$58:$A$100,0),2)</f>
        <v>136</v>
      </c>
      <c r="F78" s="250">
        <f>D78*E78</f>
        <v>0</v>
      </c>
      <c r="G78" s="263"/>
      <c r="H78" s="245"/>
      <c r="I78" s="204"/>
    </row>
    <row r="79" spans="1:9" s="19" customFormat="1" ht="11.25" x14ac:dyDescent="0.2">
      <c r="A79" s="225" t="s">
        <v>277</v>
      </c>
      <c r="B79" s="264"/>
      <c r="C79" s="228" t="str">
        <f>INDEX(rate!$A$58:$D$100,MATCH(A79,rate!$A$58:$A$100,0),4)</f>
        <v>HOURS</v>
      </c>
      <c r="D79" s="229">
        <v>0</v>
      </c>
      <c r="E79" s="230">
        <f>INDEX(rate!$A$58:$D$100,MATCH(A79,rate!$A$58:$A$100,0),2)</f>
        <v>80</v>
      </c>
      <c r="F79" s="252">
        <f>D79*E79</f>
        <v>0</v>
      </c>
      <c r="G79" s="263"/>
      <c r="H79" s="245"/>
      <c r="I79" s="204"/>
    </row>
    <row r="80" spans="1:9" s="19" customFormat="1" ht="11.25" x14ac:dyDescent="0.2">
      <c r="A80" s="225" t="s">
        <v>276</v>
      </c>
      <c r="B80" s="264"/>
      <c r="C80" s="228" t="str">
        <f>INDEX(rate!$A$58:$D$100,MATCH(A80,rate!$A$58:$A$100,0),4)</f>
        <v>HOURS</v>
      </c>
      <c r="D80" s="229">
        <v>0</v>
      </c>
      <c r="E80" s="230">
        <f>INDEX(rate!$A$58:$D$100,MATCH(A80,rate!$A$58:$A$100,0),2)</f>
        <v>80</v>
      </c>
      <c r="F80" s="252">
        <f>D80*E80</f>
        <v>0</v>
      </c>
      <c r="G80" s="263"/>
      <c r="H80" s="245"/>
      <c r="I80" s="204"/>
    </row>
    <row r="81" spans="1:9" s="19" customFormat="1" ht="11.25" x14ac:dyDescent="0.2">
      <c r="A81" s="225" t="s">
        <v>279</v>
      </c>
      <c r="B81" s="264"/>
      <c r="C81" s="228" t="str">
        <f>INDEX(rate!$A$58:$D$100,MATCH(A81,rate!$A$59:$A$100,0),4)</f>
        <v>DAILY</v>
      </c>
      <c r="D81" s="229">
        <v>0</v>
      </c>
      <c r="E81" s="230">
        <f>INDEX(rate!$A$58:$D$100,MATCH(A81,rate!$A$58:$A$100,0),2)</f>
        <v>937</v>
      </c>
      <c r="F81" s="252">
        <f>D81*E81</f>
        <v>0</v>
      </c>
      <c r="G81" s="263"/>
      <c r="H81" s="245"/>
      <c r="I81" s="204"/>
    </row>
    <row r="82" spans="1:9" s="19" customFormat="1" ht="12" thickBot="1" x14ac:dyDescent="0.25">
      <c r="A82" s="233" t="s">
        <v>278</v>
      </c>
      <c r="B82" s="265"/>
      <c r="C82" s="236" t="str">
        <f>INDEX(rate!$A$58:$D$100,MATCH(A82,rate!$A$59:$A$100,0),4)</f>
        <v>HOURS</v>
      </c>
      <c r="D82" s="237">
        <v>0</v>
      </c>
      <c r="E82" s="238">
        <f>INDEX(rate!$A$58:$D$100,MATCH(A82,rate!$A$58:$A$100,0),2)</f>
        <v>937</v>
      </c>
      <c r="F82" s="254">
        <f>D82*E82</f>
        <v>0</v>
      </c>
      <c r="G82" s="263"/>
      <c r="H82" s="245"/>
      <c r="I82" s="204"/>
    </row>
    <row r="83" spans="1:9" s="19" customFormat="1" ht="12" thickBot="1" x14ac:dyDescent="0.25">
      <c r="A83" s="241"/>
      <c r="B83" s="242"/>
      <c r="C83" s="243"/>
      <c r="D83" s="242"/>
      <c r="E83" s="242"/>
      <c r="F83" s="242"/>
      <c r="G83" s="244"/>
      <c r="H83" s="242"/>
      <c r="I83" s="204"/>
    </row>
    <row r="84" spans="1:9" s="19" customFormat="1" ht="12" thickBot="1" x14ac:dyDescent="0.25">
      <c r="A84" s="241"/>
      <c r="B84" s="242"/>
      <c r="C84" s="206" t="s">
        <v>21</v>
      </c>
      <c r="D84" s="207"/>
      <c r="E84" s="207"/>
      <c r="F84" s="246">
        <f>SUM(F78:F82)</f>
        <v>0</v>
      </c>
      <c r="G84" s="259"/>
      <c r="H84" s="242"/>
      <c r="I84" s="204"/>
    </row>
    <row r="85" spans="1:9" s="19" customFormat="1" ht="12" thickBot="1" x14ac:dyDescent="0.25">
      <c r="A85" s="241"/>
      <c r="B85" s="242"/>
      <c r="C85" s="266"/>
      <c r="D85" s="266"/>
      <c r="E85" s="266"/>
      <c r="F85" s="259"/>
      <c r="G85" s="259"/>
      <c r="H85" s="242"/>
      <c r="I85" s="204"/>
    </row>
    <row r="86" spans="1:9" s="19" customFormat="1" ht="12" thickBot="1" x14ac:dyDescent="0.25">
      <c r="A86" s="376" t="s">
        <v>224</v>
      </c>
      <c r="B86" s="377"/>
      <c r="C86" s="378" t="s">
        <v>219</v>
      </c>
      <c r="D86" s="379"/>
      <c r="E86" s="377"/>
      <c r="F86" s="380" t="s">
        <v>220</v>
      </c>
      <c r="G86" s="381" t="s">
        <v>221</v>
      </c>
      <c r="H86" s="242"/>
      <c r="I86" s="204"/>
    </row>
    <row r="87" spans="1:9" s="19" customFormat="1" ht="11.25" x14ac:dyDescent="0.2">
      <c r="A87" s="267" t="s">
        <v>223</v>
      </c>
      <c r="B87" s="268"/>
      <c r="C87" s="269"/>
      <c r="D87" s="270"/>
      <c r="E87" s="268"/>
      <c r="F87" s="271"/>
      <c r="G87" s="272">
        <v>0</v>
      </c>
      <c r="H87" s="242"/>
      <c r="I87" s="204"/>
    </row>
    <row r="88" spans="1:9" s="19" customFormat="1" ht="11.25" x14ac:dyDescent="0.2">
      <c r="A88" s="267" t="s">
        <v>223</v>
      </c>
      <c r="B88" s="268"/>
      <c r="C88" s="269"/>
      <c r="D88" s="270"/>
      <c r="E88" s="268"/>
      <c r="F88" s="271"/>
      <c r="G88" s="272">
        <v>0</v>
      </c>
      <c r="H88" s="242"/>
      <c r="I88" s="204"/>
    </row>
    <row r="89" spans="1:9" s="19" customFormat="1" ht="12" thickBot="1" x14ac:dyDescent="0.25">
      <c r="A89" s="463" t="s">
        <v>223</v>
      </c>
      <c r="B89" s="234"/>
      <c r="C89" s="464"/>
      <c r="D89" s="465"/>
      <c r="E89" s="234"/>
      <c r="F89" s="466"/>
      <c r="G89" s="467">
        <v>0</v>
      </c>
      <c r="H89" s="242"/>
      <c r="I89" s="204"/>
    </row>
    <row r="90" spans="1:9" s="19" customFormat="1" ht="12" thickBot="1" x14ac:dyDescent="0.25">
      <c r="A90" s="241"/>
      <c r="B90" s="242"/>
      <c r="C90" s="273"/>
      <c r="D90" s="242"/>
      <c r="E90" s="242"/>
      <c r="F90" s="242"/>
      <c r="G90" s="248"/>
      <c r="H90" s="242"/>
      <c r="I90" s="204"/>
    </row>
    <row r="91" spans="1:9" s="19" customFormat="1" ht="12" thickBot="1" x14ac:dyDescent="0.25">
      <c r="A91" s="241"/>
      <c r="B91" s="242"/>
      <c r="C91" s="206" t="s">
        <v>222</v>
      </c>
      <c r="D91" s="207"/>
      <c r="E91" s="207"/>
      <c r="F91" s="207"/>
      <c r="G91" s="246">
        <f>SUM(G87:G89)</f>
        <v>0</v>
      </c>
      <c r="H91" s="242"/>
      <c r="I91" s="204"/>
    </row>
    <row r="92" spans="1:9" s="19" customFormat="1" ht="12" thickBot="1" x14ac:dyDescent="0.25">
      <c r="A92" s="241"/>
      <c r="B92" s="242"/>
      <c r="C92" s="242"/>
      <c r="D92" s="242"/>
      <c r="E92" s="242"/>
      <c r="F92" s="242"/>
      <c r="G92" s="242"/>
      <c r="H92" s="242"/>
      <c r="I92" s="204"/>
    </row>
    <row r="93" spans="1:9" s="19" customFormat="1" ht="11.25" x14ac:dyDescent="0.2">
      <c r="A93" s="331"/>
      <c r="B93" s="332"/>
      <c r="C93" s="334" t="s">
        <v>8</v>
      </c>
      <c r="D93" s="334" t="s">
        <v>16</v>
      </c>
      <c r="E93" s="334" t="s">
        <v>5</v>
      </c>
      <c r="F93" s="334" t="s">
        <v>17</v>
      </c>
      <c r="G93" s="334" t="s">
        <v>16</v>
      </c>
      <c r="H93" s="373"/>
      <c r="I93" s="204"/>
    </row>
    <row r="94" spans="1:9" s="19" customFormat="1" ht="12" thickBot="1" x14ac:dyDescent="0.25">
      <c r="A94" s="337" t="s">
        <v>59</v>
      </c>
      <c r="B94" s="338" t="s">
        <v>93</v>
      </c>
      <c r="C94" s="340" t="s">
        <v>18</v>
      </c>
      <c r="D94" s="340" t="s">
        <v>180</v>
      </c>
      <c r="E94" s="340" t="s">
        <v>8</v>
      </c>
      <c r="F94" s="340" t="s">
        <v>20</v>
      </c>
      <c r="G94" s="375" t="s">
        <v>173</v>
      </c>
      <c r="H94" s="341" t="s">
        <v>2</v>
      </c>
      <c r="I94" s="204"/>
    </row>
    <row r="95" spans="1:9" s="19" customFormat="1" ht="11.25" x14ac:dyDescent="0.2">
      <c r="A95" s="218" t="s">
        <v>344</v>
      </c>
      <c r="B95" s="274"/>
      <c r="C95" s="275" t="str">
        <f>INDEX(rate!$A$103:$D$134,MATCH(A95,rate!$A$103:$A$134,0),4)</f>
        <v>DAYS</v>
      </c>
      <c r="D95" s="276">
        <v>0</v>
      </c>
      <c r="E95" s="277"/>
      <c r="F95" s="275">
        <f>INDEX(rate!$A$103:$C$134,MATCH(A95,rate!$A$103:$A$134,0),3)</f>
        <v>8.6</v>
      </c>
      <c r="G95" s="278"/>
      <c r="H95" s="250">
        <f>D95*F95</f>
        <v>0</v>
      </c>
      <c r="I95" s="204"/>
    </row>
    <row r="96" spans="1:9" s="19" customFormat="1" ht="11.25" x14ac:dyDescent="0.2">
      <c r="A96" s="225" t="s">
        <v>358</v>
      </c>
      <c r="B96" s="279"/>
      <c r="C96" s="280" t="str">
        <f>INDEX(rate!$A$103:$D$134,MATCH(A96,rate!$A$103:$A$134,0),4)</f>
        <v>MILES</v>
      </c>
      <c r="D96" s="281"/>
      <c r="E96" s="282">
        <f>INDEX(rate!$A$103:$D$134,MATCH(A96,rate!$A$103:$A$134,0),2)</f>
        <v>0.25</v>
      </c>
      <c r="F96" s="228"/>
      <c r="G96" s="229">
        <v>0</v>
      </c>
      <c r="H96" s="252">
        <f>E96*G96</f>
        <v>0</v>
      </c>
      <c r="I96" s="204"/>
    </row>
    <row r="97" spans="1:9" s="19" customFormat="1" ht="11.25" x14ac:dyDescent="0.2">
      <c r="A97" s="225" t="s">
        <v>355</v>
      </c>
      <c r="B97" s="279"/>
      <c r="C97" s="280" t="str">
        <f>INDEX(rate!$A$103:$D$134,MATCH(A97,rate!$A$103:$A$134,0),4)</f>
        <v>DAYS</v>
      </c>
      <c r="D97" s="283">
        <v>0</v>
      </c>
      <c r="E97" s="284"/>
      <c r="F97" s="280">
        <f>INDEX(rate!$A$103:$C$134,MATCH(A97,rate!$A$103:$A$134,0),3)</f>
        <v>8.6</v>
      </c>
      <c r="G97" s="285"/>
      <c r="H97" s="252">
        <f>D97*F97</f>
        <v>0</v>
      </c>
      <c r="I97" s="204"/>
    </row>
    <row r="98" spans="1:9" s="19" customFormat="1" ht="11.25" x14ac:dyDescent="0.2">
      <c r="A98" s="225" t="s">
        <v>331</v>
      </c>
      <c r="B98" s="279"/>
      <c r="C98" s="280" t="str">
        <f>INDEX(rate!$A$103:$D$134,MATCH(A98,rate!$A$103:$A$134,0),4)</f>
        <v>MILES</v>
      </c>
      <c r="D98" s="281"/>
      <c r="E98" s="282">
        <f>INDEX(rate!$A$103:$D$134,MATCH(A98,rate!$A$103:$A$134,0),2)</f>
        <v>0.128</v>
      </c>
      <c r="F98" s="228"/>
      <c r="G98" s="229">
        <v>0</v>
      </c>
      <c r="H98" s="252">
        <f>E98*G98</f>
        <v>0</v>
      </c>
      <c r="I98" s="204"/>
    </row>
    <row r="99" spans="1:9" s="19" customFormat="1" ht="11.25" x14ac:dyDescent="0.2">
      <c r="A99" s="225" t="s">
        <v>356</v>
      </c>
      <c r="B99" s="279"/>
      <c r="C99" s="280" t="str">
        <f>INDEX(rate!$A$103:$D$134,MATCH(A99,rate!$A$103:$A$134,0),4)</f>
        <v>DAYS</v>
      </c>
      <c r="D99" s="283">
        <v>0</v>
      </c>
      <c r="E99" s="284"/>
      <c r="F99" s="280">
        <f>INDEX(rate!$A$103:$C$134,MATCH(A99,rate!$A$103:$A$134,0),3)</f>
        <v>7.23</v>
      </c>
      <c r="G99" s="285"/>
      <c r="H99" s="252">
        <f>D99*F99</f>
        <v>0</v>
      </c>
      <c r="I99" s="204"/>
    </row>
    <row r="100" spans="1:9" s="19" customFormat="1" ht="12" thickBot="1" x14ac:dyDescent="0.25">
      <c r="A100" s="233" t="s">
        <v>332</v>
      </c>
      <c r="B100" s="286"/>
      <c r="C100" s="287" t="str">
        <f>INDEX(rate!$A$103:$D$134,MATCH(A100,rate!$A$103:$A$134,0),4)</f>
        <v>MILES</v>
      </c>
      <c r="D100" s="288"/>
      <c r="E100" s="289">
        <f>INDEX(rate!$A$103:$D$134,MATCH(A100,rate!$A$103:$A$134,0),2)</f>
        <v>0.11799999999999999</v>
      </c>
      <c r="F100" s="236"/>
      <c r="G100" s="237">
        <v>0</v>
      </c>
      <c r="H100" s="254">
        <f>E100*G100</f>
        <v>0</v>
      </c>
      <c r="I100" s="204"/>
    </row>
    <row r="101" spans="1:9" s="19" customFormat="1" ht="12" thickBot="1" x14ac:dyDescent="0.25">
      <c r="A101" s="241"/>
      <c r="B101" s="242"/>
      <c r="C101" s="290"/>
      <c r="D101" s="242"/>
      <c r="E101" s="242"/>
      <c r="F101" s="242"/>
      <c r="G101" s="244"/>
      <c r="H101" s="242"/>
      <c r="I101" s="204"/>
    </row>
    <row r="102" spans="1:9" s="19" customFormat="1" ht="12" thickBot="1" x14ac:dyDescent="0.25">
      <c r="A102" s="241"/>
      <c r="B102" s="242"/>
      <c r="C102" s="206" t="s">
        <v>60</v>
      </c>
      <c r="D102" s="207"/>
      <c r="E102" s="207"/>
      <c r="F102" s="207"/>
      <c r="G102" s="291"/>
      <c r="H102" s="246">
        <f>SUM(H95:H100)</f>
        <v>0</v>
      </c>
      <c r="I102" s="204"/>
    </row>
    <row r="103" spans="1:9" s="19" customFormat="1" ht="12" thickBot="1" x14ac:dyDescent="0.25">
      <c r="A103" s="241"/>
      <c r="B103" s="242"/>
      <c r="C103" s="242"/>
      <c r="D103" s="242"/>
      <c r="E103" s="242"/>
      <c r="F103" s="242"/>
      <c r="G103" s="242"/>
      <c r="H103" s="242"/>
      <c r="I103" s="204"/>
    </row>
    <row r="104" spans="1:9" s="19" customFormat="1" ht="12" thickBot="1" x14ac:dyDescent="0.25">
      <c r="A104" s="376" t="s">
        <v>136</v>
      </c>
      <c r="B104" s="377"/>
      <c r="C104" s="377"/>
      <c r="D104" s="378" t="s">
        <v>22</v>
      </c>
      <c r="E104" s="379"/>
      <c r="F104" s="377"/>
      <c r="G104" s="382" t="s">
        <v>23</v>
      </c>
      <c r="H104" s="242"/>
      <c r="I104" s="204"/>
    </row>
    <row r="105" spans="1:9" s="19" customFormat="1" ht="11.25" x14ac:dyDescent="0.2">
      <c r="A105" s="267"/>
      <c r="B105" s="268"/>
      <c r="C105" s="268"/>
      <c r="D105" s="269"/>
      <c r="E105" s="270"/>
      <c r="F105" s="268"/>
      <c r="G105" s="272">
        <v>0</v>
      </c>
      <c r="H105" s="242"/>
      <c r="I105" s="204"/>
    </row>
    <row r="106" spans="1:9" s="19" customFormat="1" ht="11.25" x14ac:dyDescent="0.2">
      <c r="A106" s="267"/>
      <c r="B106" s="268"/>
      <c r="C106" s="268"/>
      <c r="D106" s="269"/>
      <c r="E106" s="270"/>
      <c r="F106" s="268"/>
      <c r="G106" s="272"/>
      <c r="H106" s="242"/>
      <c r="I106" s="204"/>
    </row>
    <row r="107" spans="1:9" s="19" customFormat="1" ht="11.25" x14ac:dyDescent="0.2">
      <c r="A107" s="267"/>
      <c r="B107" s="268"/>
      <c r="C107" s="268"/>
      <c r="D107" s="269"/>
      <c r="E107" s="270"/>
      <c r="F107" s="268"/>
      <c r="G107" s="272"/>
      <c r="H107" s="242"/>
      <c r="I107" s="204"/>
    </row>
    <row r="108" spans="1:9" s="19" customFormat="1" ht="11.25" x14ac:dyDescent="0.2">
      <c r="A108" s="267"/>
      <c r="B108" s="268"/>
      <c r="C108" s="268"/>
      <c r="D108" s="269"/>
      <c r="E108" s="270"/>
      <c r="F108" s="268"/>
      <c r="G108" s="272"/>
      <c r="H108" s="242"/>
      <c r="I108" s="204"/>
    </row>
    <row r="109" spans="1:9" s="19" customFormat="1" ht="11.25" x14ac:dyDescent="0.2">
      <c r="A109" s="267"/>
      <c r="B109" s="268"/>
      <c r="C109" s="268"/>
      <c r="D109" s="269"/>
      <c r="E109" s="270"/>
      <c r="F109" s="268"/>
      <c r="G109" s="272"/>
      <c r="H109" s="242"/>
      <c r="I109" s="204"/>
    </row>
    <row r="110" spans="1:9" s="19" customFormat="1" ht="11.25" x14ac:dyDescent="0.2">
      <c r="A110" s="267"/>
      <c r="B110" s="268"/>
      <c r="C110" s="268"/>
      <c r="D110" s="269"/>
      <c r="E110" s="270"/>
      <c r="F110" s="268"/>
      <c r="G110" s="272"/>
      <c r="H110" s="242"/>
      <c r="I110" s="204"/>
    </row>
    <row r="111" spans="1:9" s="19" customFormat="1" ht="11.25" x14ac:dyDescent="0.2">
      <c r="A111" s="267"/>
      <c r="B111" s="268"/>
      <c r="C111" s="268"/>
      <c r="D111" s="269"/>
      <c r="E111" s="270"/>
      <c r="F111" s="268"/>
      <c r="G111" s="272"/>
      <c r="H111" s="242"/>
      <c r="I111" s="204"/>
    </row>
    <row r="112" spans="1:9" s="19" customFormat="1" ht="11.25" x14ac:dyDescent="0.2">
      <c r="A112" s="267"/>
      <c r="B112" s="268"/>
      <c r="C112" s="268"/>
      <c r="D112" s="269"/>
      <c r="E112" s="270"/>
      <c r="F112" s="268"/>
      <c r="G112" s="272"/>
      <c r="H112" s="242"/>
      <c r="I112" s="204"/>
    </row>
    <row r="113" spans="1:9" s="19" customFormat="1" ht="11.25" x14ac:dyDescent="0.2">
      <c r="A113" s="267"/>
      <c r="B113" s="268"/>
      <c r="C113" s="268"/>
      <c r="D113" s="269"/>
      <c r="E113" s="270"/>
      <c r="F113" s="268"/>
      <c r="G113" s="272"/>
      <c r="H113" s="242"/>
      <c r="I113" s="204"/>
    </row>
    <row r="114" spans="1:9" s="19" customFormat="1" ht="12" thickBot="1" x14ac:dyDescent="0.25">
      <c r="A114" s="233"/>
      <c r="B114" s="292"/>
      <c r="C114" s="292"/>
      <c r="D114" s="325"/>
      <c r="E114" s="326"/>
      <c r="F114" s="292"/>
      <c r="G114" s="327"/>
      <c r="H114" s="242"/>
      <c r="I114" s="204"/>
    </row>
    <row r="115" spans="1:9" s="19" customFormat="1" ht="12" thickBot="1" x14ac:dyDescent="0.25">
      <c r="A115" s="241"/>
      <c r="B115" s="242"/>
      <c r="C115" s="242"/>
      <c r="D115" s="242"/>
      <c r="E115" s="242"/>
      <c r="F115" s="242"/>
      <c r="G115" s="248"/>
      <c r="H115" s="242"/>
      <c r="I115" s="204"/>
    </row>
    <row r="116" spans="1:9" s="19" customFormat="1" ht="12" thickBot="1" x14ac:dyDescent="0.25">
      <c r="A116" s="241"/>
      <c r="B116" s="242"/>
      <c r="C116" s="206" t="s">
        <v>137</v>
      </c>
      <c r="D116" s="207"/>
      <c r="E116" s="207"/>
      <c r="F116" s="207"/>
      <c r="G116" s="328">
        <f>SUM(G105:G114)</f>
        <v>0</v>
      </c>
      <c r="H116" s="242"/>
      <c r="I116" s="204"/>
    </row>
    <row r="117" spans="1:9" s="19" customFormat="1" ht="12" thickBot="1" x14ac:dyDescent="0.25">
      <c r="A117" s="241"/>
      <c r="B117" s="242"/>
      <c r="C117" s="247"/>
      <c r="D117" s="247"/>
      <c r="E117" s="247"/>
      <c r="F117" s="247"/>
      <c r="G117" s="293"/>
      <c r="H117" s="242"/>
      <c r="I117" s="204"/>
    </row>
    <row r="118" spans="1:9" s="19" customFormat="1" ht="12" thickBot="1" x14ac:dyDescent="0.25">
      <c r="A118" s="376" t="s">
        <v>135</v>
      </c>
      <c r="B118" s="377"/>
      <c r="C118" s="378" t="s">
        <v>24</v>
      </c>
      <c r="D118" s="379"/>
      <c r="E118" s="377"/>
      <c r="F118" s="377" t="s">
        <v>25</v>
      </c>
      <c r="G118" s="381" t="s">
        <v>26</v>
      </c>
      <c r="H118" s="242"/>
      <c r="I118" s="204"/>
    </row>
    <row r="119" spans="1:9" s="19" customFormat="1" ht="11.25" x14ac:dyDescent="0.2">
      <c r="A119" s="267"/>
      <c r="B119" s="268"/>
      <c r="C119" s="269"/>
      <c r="D119" s="270"/>
      <c r="E119" s="268"/>
      <c r="F119" s="329"/>
      <c r="G119" s="272">
        <v>0</v>
      </c>
      <c r="H119" s="242"/>
      <c r="I119" s="204"/>
    </row>
    <row r="120" spans="1:9" s="19" customFormat="1" ht="11.25" x14ac:dyDescent="0.2">
      <c r="A120" s="267"/>
      <c r="B120" s="268"/>
      <c r="C120" s="269"/>
      <c r="D120" s="270"/>
      <c r="E120" s="268"/>
      <c r="F120" s="329"/>
      <c r="G120" s="272"/>
      <c r="H120" s="242"/>
      <c r="I120" s="204"/>
    </row>
    <row r="121" spans="1:9" s="19" customFormat="1" ht="11.25" x14ac:dyDescent="0.2">
      <c r="A121" s="267"/>
      <c r="B121" s="268"/>
      <c r="C121" s="269"/>
      <c r="D121" s="270"/>
      <c r="E121" s="268"/>
      <c r="F121" s="329"/>
      <c r="G121" s="272"/>
      <c r="H121" s="242"/>
      <c r="I121" s="204"/>
    </row>
    <row r="122" spans="1:9" s="19" customFormat="1" ht="11.25" x14ac:dyDescent="0.2">
      <c r="A122" s="267"/>
      <c r="B122" s="268"/>
      <c r="C122" s="269"/>
      <c r="D122" s="270"/>
      <c r="E122" s="268"/>
      <c r="F122" s="329"/>
      <c r="G122" s="272"/>
      <c r="H122" s="242"/>
      <c r="I122" s="204"/>
    </row>
    <row r="123" spans="1:9" s="19" customFormat="1" ht="11.25" x14ac:dyDescent="0.2">
      <c r="A123" s="267"/>
      <c r="B123" s="268"/>
      <c r="C123" s="269"/>
      <c r="D123" s="270"/>
      <c r="E123" s="268"/>
      <c r="F123" s="329"/>
      <c r="G123" s="272"/>
      <c r="H123" s="242"/>
      <c r="I123" s="204"/>
    </row>
    <row r="124" spans="1:9" s="19" customFormat="1" ht="11.25" x14ac:dyDescent="0.2">
      <c r="A124" s="267"/>
      <c r="B124" s="268"/>
      <c r="C124" s="269"/>
      <c r="D124" s="270"/>
      <c r="E124" s="268"/>
      <c r="F124" s="329"/>
      <c r="G124" s="272"/>
      <c r="H124" s="242"/>
      <c r="I124" s="204"/>
    </row>
    <row r="125" spans="1:9" s="19" customFormat="1" ht="11.25" x14ac:dyDescent="0.2">
      <c r="A125" s="267"/>
      <c r="B125" s="268"/>
      <c r="C125" s="269"/>
      <c r="D125" s="270"/>
      <c r="E125" s="268"/>
      <c r="F125" s="329"/>
      <c r="G125" s="272"/>
      <c r="H125" s="242"/>
      <c r="I125" s="204"/>
    </row>
    <row r="126" spans="1:9" s="19" customFormat="1" ht="11.25" x14ac:dyDescent="0.2">
      <c r="A126" s="267"/>
      <c r="B126" s="268"/>
      <c r="C126" s="269"/>
      <c r="D126" s="270"/>
      <c r="E126" s="268"/>
      <c r="F126" s="329"/>
      <c r="G126" s="272"/>
      <c r="H126" s="242"/>
      <c r="I126" s="204"/>
    </row>
    <row r="127" spans="1:9" s="19" customFormat="1" ht="11.25" x14ac:dyDescent="0.2">
      <c r="A127" s="267"/>
      <c r="B127" s="268"/>
      <c r="C127" s="269"/>
      <c r="D127" s="270"/>
      <c r="E127" s="268"/>
      <c r="F127" s="329"/>
      <c r="G127" s="272"/>
      <c r="H127" s="242"/>
      <c r="I127" s="204"/>
    </row>
    <row r="128" spans="1:9" s="19" customFormat="1" ht="12" thickBot="1" x14ac:dyDescent="0.25">
      <c r="A128" s="233"/>
      <c r="B128" s="292"/>
      <c r="C128" s="325"/>
      <c r="D128" s="326"/>
      <c r="E128" s="292"/>
      <c r="F128" s="330"/>
      <c r="G128" s="327"/>
      <c r="H128" s="242"/>
      <c r="I128" s="204"/>
    </row>
    <row r="129" spans="1:9" s="19" customFormat="1" ht="12" thickBot="1" x14ac:dyDescent="0.25">
      <c r="A129" s="241"/>
      <c r="B129" s="242"/>
      <c r="C129" s="273"/>
      <c r="D129" s="242"/>
      <c r="E129" s="242"/>
      <c r="F129" s="242"/>
      <c r="G129" s="248"/>
      <c r="H129" s="242"/>
      <c r="I129" s="204"/>
    </row>
    <row r="130" spans="1:9" s="19" customFormat="1" ht="12" thickBot="1" x14ac:dyDescent="0.25">
      <c r="A130" s="241"/>
      <c r="B130" s="242"/>
      <c r="C130" s="206" t="s">
        <v>138</v>
      </c>
      <c r="D130" s="207"/>
      <c r="E130" s="207"/>
      <c r="F130" s="207"/>
      <c r="G130" s="246">
        <f>SUM(G119:G128)</f>
        <v>0</v>
      </c>
      <c r="H130" s="242"/>
      <c r="I130" s="204"/>
    </row>
    <row r="131" spans="1:9" s="19" customFormat="1" ht="12" thickBot="1" x14ac:dyDescent="0.25">
      <c r="A131" s="241"/>
      <c r="B131" s="242"/>
      <c r="C131" s="266"/>
      <c r="D131" s="266"/>
      <c r="E131" s="266"/>
      <c r="F131" s="266"/>
      <c r="G131" s="259"/>
      <c r="H131" s="242"/>
      <c r="I131" s="204"/>
    </row>
    <row r="132" spans="1:9" s="19" customFormat="1" ht="12" thickBot="1" x14ac:dyDescent="0.25">
      <c r="A132" s="376" t="s">
        <v>194</v>
      </c>
      <c r="B132" s="377"/>
      <c r="C132" s="378" t="s">
        <v>195</v>
      </c>
      <c r="D132" s="383"/>
      <c r="E132" s="377"/>
      <c r="F132" s="377" t="s">
        <v>25</v>
      </c>
      <c r="G132" s="384" t="s">
        <v>23</v>
      </c>
      <c r="H132" s="242"/>
      <c r="I132" s="204"/>
    </row>
    <row r="133" spans="1:9" s="19" customFormat="1" ht="11.25" x14ac:dyDescent="0.2">
      <c r="A133" s="267"/>
      <c r="B133" s="268"/>
      <c r="C133" s="365"/>
      <c r="D133" s="270"/>
      <c r="E133" s="294"/>
      <c r="F133" s="364"/>
      <c r="G133" s="272">
        <v>0</v>
      </c>
      <c r="H133" s="242"/>
      <c r="I133" s="204"/>
    </row>
    <row r="134" spans="1:9" s="19" customFormat="1" ht="11.25" x14ac:dyDescent="0.2">
      <c r="A134" s="267"/>
      <c r="B134" s="268"/>
      <c r="C134" s="365"/>
      <c r="D134" s="270"/>
      <c r="E134" s="294"/>
      <c r="F134" s="364"/>
      <c r="G134" s="272"/>
      <c r="H134" s="242"/>
      <c r="I134" s="204"/>
    </row>
    <row r="135" spans="1:9" s="19" customFormat="1" ht="11.25" x14ac:dyDescent="0.2">
      <c r="A135" s="267"/>
      <c r="B135" s="268"/>
      <c r="C135" s="365"/>
      <c r="D135" s="270"/>
      <c r="E135" s="294"/>
      <c r="F135" s="364"/>
      <c r="G135" s="272"/>
      <c r="H135" s="242"/>
      <c r="I135" s="204"/>
    </row>
    <row r="136" spans="1:9" s="19" customFormat="1" ht="11.25" x14ac:dyDescent="0.2">
      <c r="A136" s="267"/>
      <c r="B136" s="268"/>
      <c r="C136" s="365"/>
      <c r="D136" s="270"/>
      <c r="E136" s="294"/>
      <c r="F136" s="364"/>
      <c r="G136" s="272"/>
      <c r="H136" s="242"/>
      <c r="I136" s="204"/>
    </row>
    <row r="137" spans="1:9" s="19" customFormat="1" ht="12" thickBot="1" x14ac:dyDescent="0.25">
      <c r="A137" s="233"/>
      <c r="B137" s="292"/>
      <c r="C137" s="367"/>
      <c r="D137" s="326"/>
      <c r="E137" s="295"/>
      <c r="F137" s="362"/>
      <c r="G137" s="327"/>
      <c r="H137" s="242"/>
      <c r="I137" s="204"/>
    </row>
    <row r="138" spans="1:9" s="19" customFormat="1" ht="12" thickBot="1" x14ac:dyDescent="0.25">
      <c r="A138" s="241"/>
      <c r="B138" s="242"/>
      <c r="C138" s="242"/>
      <c r="D138" s="242"/>
      <c r="E138" s="242"/>
      <c r="F138" s="242"/>
      <c r="G138" s="248"/>
      <c r="H138" s="242"/>
      <c r="I138" s="204"/>
    </row>
    <row r="139" spans="1:9" s="19" customFormat="1" ht="12" thickBot="1" x14ac:dyDescent="0.25">
      <c r="A139" s="241"/>
      <c r="B139" s="242"/>
      <c r="C139" s="206" t="s">
        <v>196</v>
      </c>
      <c r="D139" s="207"/>
      <c r="E139" s="207"/>
      <c r="F139" s="207"/>
      <c r="G139" s="328">
        <f>SUM(G133:G137)</f>
        <v>0</v>
      </c>
      <c r="H139" s="242"/>
      <c r="I139" s="204"/>
    </row>
    <row r="140" spans="1:9" s="19" customFormat="1" ht="12" thickBot="1" x14ac:dyDescent="0.25">
      <c r="A140" s="241"/>
      <c r="B140" s="242"/>
      <c r="C140" s="247"/>
      <c r="D140" s="247"/>
      <c r="E140" s="247"/>
      <c r="F140" s="247"/>
      <c r="G140" s="248"/>
      <c r="H140" s="242"/>
      <c r="I140" s="204"/>
    </row>
    <row r="141" spans="1:9" s="19" customFormat="1" ht="21.75" customHeight="1" thickBot="1" x14ac:dyDescent="0.25">
      <c r="A141" s="376" t="s">
        <v>197</v>
      </c>
      <c r="B141" s="377"/>
      <c r="C141" s="385"/>
      <c r="D141" s="377"/>
      <c r="E141" s="377"/>
      <c r="F141" s="380" t="s">
        <v>22</v>
      </c>
      <c r="G141" s="384" t="s">
        <v>23</v>
      </c>
      <c r="H141" s="242"/>
      <c r="I141" s="204"/>
    </row>
    <row r="142" spans="1:9" s="19" customFormat="1" ht="11.25" x14ac:dyDescent="0.2">
      <c r="A142" s="267"/>
      <c r="B142" s="364"/>
      <c r="C142" s="268"/>
      <c r="D142" s="296"/>
      <c r="E142" s="294"/>
      <c r="F142" s="369"/>
      <c r="G142" s="272">
        <v>0</v>
      </c>
      <c r="H142" s="242"/>
      <c r="I142" s="204"/>
    </row>
    <row r="143" spans="1:9" s="19" customFormat="1" ht="11.25" x14ac:dyDescent="0.2">
      <c r="A143" s="267"/>
      <c r="B143" s="364"/>
      <c r="C143" s="268"/>
      <c r="D143" s="296"/>
      <c r="E143" s="294"/>
      <c r="F143" s="369"/>
      <c r="G143" s="272"/>
      <c r="H143" s="242"/>
      <c r="I143" s="204"/>
    </row>
    <row r="144" spans="1:9" s="19" customFormat="1" ht="11.25" x14ac:dyDescent="0.2">
      <c r="A144" s="267"/>
      <c r="B144" s="364"/>
      <c r="C144" s="268"/>
      <c r="D144" s="296"/>
      <c r="E144" s="294"/>
      <c r="F144" s="369"/>
      <c r="G144" s="272"/>
      <c r="H144" s="242"/>
      <c r="I144" s="204"/>
    </row>
    <row r="145" spans="1:9" s="19" customFormat="1" ht="11.25" x14ac:dyDescent="0.2">
      <c r="A145" s="267"/>
      <c r="B145" s="364"/>
      <c r="C145" s="268"/>
      <c r="D145" s="296"/>
      <c r="E145" s="294"/>
      <c r="F145" s="369"/>
      <c r="G145" s="272"/>
      <c r="H145" s="242"/>
      <c r="I145" s="204"/>
    </row>
    <row r="146" spans="1:9" s="19" customFormat="1" ht="12" thickBot="1" x14ac:dyDescent="0.25">
      <c r="A146" s="233"/>
      <c r="B146" s="362"/>
      <c r="C146" s="292"/>
      <c r="D146" s="297"/>
      <c r="E146" s="295"/>
      <c r="F146" s="370"/>
      <c r="G146" s="327"/>
      <c r="H146" s="242"/>
      <c r="I146" s="204"/>
    </row>
    <row r="147" spans="1:9" s="19" customFormat="1" ht="12" thickBot="1" x14ac:dyDescent="0.25">
      <c r="A147" s="241"/>
      <c r="B147" s="242"/>
      <c r="C147" s="242"/>
      <c r="D147" s="242"/>
      <c r="E147" s="242"/>
      <c r="F147" s="242"/>
      <c r="G147" s="248"/>
      <c r="H147" s="242"/>
      <c r="I147" s="204"/>
    </row>
    <row r="148" spans="1:9" s="19" customFormat="1" ht="12" thickBot="1" x14ac:dyDescent="0.25">
      <c r="A148" s="241"/>
      <c r="B148" s="242"/>
      <c r="C148" s="206" t="s">
        <v>201</v>
      </c>
      <c r="D148" s="207"/>
      <c r="E148" s="207"/>
      <c r="F148" s="207"/>
      <c r="G148" s="328">
        <f>SUM(G142:G146)</f>
        <v>0</v>
      </c>
      <c r="H148" s="242"/>
      <c r="I148" s="204"/>
    </row>
    <row r="149" spans="1:9" s="19" customFormat="1" ht="12" thickBot="1" x14ac:dyDescent="0.25">
      <c r="A149" s="241"/>
      <c r="B149" s="242"/>
      <c r="C149" s="266"/>
      <c r="D149" s="266"/>
      <c r="E149" s="266"/>
      <c r="F149" s="266"/>
      <c r="G149" s="298"/>
      <c r="H149" s="242"/>
      <c r="I149" s="204"/>
    </row>
    <row r="150" spans="1:9" s="19" customFormat="1" ht="21.75" customHeight="1" thickBot="1" x14ac:dyDescent="0.25">
      <c r="A150" s="376" t="s">
        <v>206</v>
      </c>
      <c r="B150" s="377"/>
      <c r="C150" s="385"/>
      <c r="D150" s="378" t="s">
        <v>22</v>
      </c>
      <c r="E150" s="379"/>
      <c r="F150" s="386"/>
      <c r="G150" s="384" t="s">
        <v>23</v>
      </c>
      <c r="H150" s="242"/>
      <c r="I150" s="204"/>
    </row>
    <row r="151" spans="1:9" s="19" customFormat="1" ht="11.25" x14ac:dyDescent="0.2">
      <c r="A151" s="267"/>
      <c r="B151" s="364"/>
      <c r="C151" s="268"/>
      <c r="D151" s="365"/>
      <c r="E151" s="366"/>
      <c r="F151" s="299"/>
      <c r="G151" s="272">
        <v>0</v>
      </c>
      <c r="H151" s="242"/>
      <c r="I151" s="204"/>
    </row>
    <row r="152" spans="1:9" s="19" customFormat="1" ht="11.25" x14ac:dyDescent="0.2">
      <c r="A152" s="267"/>
      <c r="B152" s="364"/>
      <c r="C152" s="268"/>
      <c r="D152" s="365"/>
      <c r="E152" s="366"/>
      <c r="F152" s="300"/>
      <c r="G152" s="272"/>
      <c r="H152" s="242"/>
      <c r="I152" s="204"/>
    </row>
    <row r="153" spans="1:9" s="19" customFormat="1" ht="11.25" x14ac:dyDescent="0.2">
      <c r="A153" s="267"/>
      <c r="B153" s="364"/>
      <c r="C153" s="268"/>
      <c r="D153" s="365"/>
      <c r="E153" s="366"/>
      <c r="F153" s="300"/>
      <c r="G153" s="272"/>
      <c r="H153" s="242"/>
      <c r="I153" s="204"/>
    </row>
    <row r="154" spans="1:9" s="19" customFormat="1" ht="11.25" x14ac:dyDescent="0.2">
      <c r="A154" s="267"/>
      <c r="B154" s="364"/>
      <c r="C154" s="268"/>
      <c r="D154" s="365"/>
      <c r="E154" s="366"/>
      <c r="F154" s="300"/>
      <c r="G154" s="272"/>
      <c r="H154" s="242"/>
      <c r="I154" s="204"/>
    </row>
    <row r="155" spans="1:9" s="19" customFormat="1" ht="12" thickBot="1" x14ac:dyDescent="0.25">
      <c r="A155" s="233"/>
      <c r="B155" s="362"/>
      <c r="C155" s="292"/>
      <c r="D155" s="367"/>
      <c r="E155" s="368"/>
      <c r="F155" s="301"/>
      <c r="G155" s="327"/>
      <c r="H155" s="242"/>
      <c r="I155" s="204"/>
    </row>
    <row r="156" spans="1:9" s="19" customFormat="1" ht="12" thickBot="1" x14ac:dyDescent="0.25">
      <c r="A156" s="241"/>
      <c r="B156" s="242"/>
      <c r="C156" s="242"/>
      <c r="D156" s="242"/>
      <c r="E156" s="242"/>
      <c r="F156" s="242"/>
      <c r="G156" s="248"/>
      <c r="H156" s="242"/>
      <c r="I156" s="204"/>
    </row>
    <row r="157" spans="1:9" s="19" customFormat="1" ht="12" thickBot="1" x14ac:dyDescent="0.25">
      <c r="A157" s="241"/>
      <c r="B157" s="242"/>
      <c r="C157" s="206" t="s">
        <v>207</v>
      </c>
      <c r="D157" s="207"/>
      <c r="E157" s="207"/>
      <c r="F157" s="207"/>
      <c r="G157" s="328">
        <f>SUM(G151:G155)</f>
        <v>0</v>
      </c>
      <c r="H157" s="242"/>
      <c r="I157" s="204"/>
    </row>
    <row r="158" spans="1:9" s="19" customFormat="1" ht="12" thickBot="1" x14ac:dyDescent="0.25">
      <c r="A158" s="241"/>
      <c r="B158" s="242"/>
      <c r="C158" s="247"/>
      <c r="D158" s="247"/>
      <c r="E158" s="247"/>
      <c r="F158" s="247"/>
      <c r="G158" s="293"/>
      <c r="H158" s="242"/>
      <c r="I158" s="204"/>
    </row>
    <row r="159" spans="1:9" s="19" customFormat="1" ht="12" thickBot="1" x14ac:dyDescent="0.25">
      <c r="A159" s="376" t="s">
        <v>198</v>
      </c>
      <c r="B159" s="377"/>
      <c r="C159" s="385"/>
      <c r="D159" s="378" t="s">
        <v>22</v>
      </c>
      <c r="E159" s="385"/>
      <c r="F159" s="385"/>
      <c r="G159" s="387" t="s">
        <v>23</v>
      </c>
      <c r="H159" s="242"/>
      <c r="I159" s="204"/>
    </row>
    <row r="160" spans="1:9" s="19" customFormat="1" ht="11.25" x14ac:dyDescent="0.2">
      <c r="A160" s="267"/>
      <c r="B160" s="268"/>
      <c r="C160" s="268"/>
      <c r="D160" s="269"/>
      <c r="E160" s="270"/>
      <c r="F160" s="268"/>
      <c r="G160" s="272">
        <v>0</v>
      </c>
      <c r="H160" s="242"/>
      <c r="I160" s="204"/>
    </row>
    <row r="161" spans="1:9" s="19" customFormat="1" ht="11.25" x14ac:dyDescent="0.2">
      <c r="A161" s="267"/>
      <c r="B161" s="268"/>
      <c r="C161" s="268"/>
      <c r="D161" s="269"/>
      <c r="E161" s="270"/>
      <c r="F161" s="268"/>
      <c r="G161" s="272"/>
      <c r="H161" s="242"/>
      <c r="I161" s="204"/>
    </row>
    <row r="162" spans="1:9" s="19" customFormat="1" ht="12" thickBot="1" x14ac:dyDescent="0.25">
      <c r="A162" s="233"/>
      <c r="B162" s="292"/>
      <c r="C162" s="292"/>
      <c r="D162" s="325"/>
      <c r="E162" s="326"/>
      <c r="F162" s="292"/>
      <c r="G162" s="327"/>
      <c r="H162" s="242"/>
      <c r="I162" s="204"/>
    </row>
    <row r="163" spans="1:9" s="19" customFormat="1" ht="12" thickBot="1" x14ac:dyDescent="0.25">
      <c r="A163" s="241"/>
      <c r="B163" s="242"/>
      <c r="C163" s="302"/>
      <c r="D163" s="302"/>
      <c r="E163" s="302"/>
      <c r="F163" s="302"/>
      <c r="G163" s="303"/>
      <c r="H163" s="242"/>
      <c r="I163" s="204"/>
    </row>
    <row r="164" spans="1:9" s="19" customFormat="1" ht="12" thickBot="1" x14ac:dyDescent="0.25">
      <c r="A164" s="241"/>
      <c r="B164" s="242"/>
      <c r="C164" s="206" t="s">
        <v>202</v>
      </c>
      <c r="D164" s="207"/>
      <c r="E164" s="207"/>
      <c r="F164" s="207"/>
      <c r="G164" s="328">
        <f>SUM(G160:G162)</f>
        <v>0</v>
      </c>
      <c r="H164" s="242"/>
      <c r="I164" s="204"/>
    </row>
    <row r="165" spans="1:9" ht="13.5" thickBot="1" x14ac:dyDescent="0.25">
      <c r="A165" s="304"/>
      <c r="B165" s="305"/>
      <c r="C165" s="174"/>
      <c r="D165" s="174"/>
      <c r="E165" s="306"/>
      <c r="F165" s="174"/>
      <c r="G165" s="306"/>
      <c r="H165" s="174"/>
      <c r="I165" s="175"/>
    </row>
    <row r="166" spans="1:9" s="19" customFormat="1" ht="12" thickBot="1" x14ac:dyDescent="0.25">
      <c r="A166" s="376" t="s">
        <v>199</v>
      </c>
      <c r="B166" s="377"/>
      <c r="C166" s="385"/>
      <c r="D166" s="378" t="s">
        <v>22</v>
      </c>
      <c r="E166" s="385"/>
      <c r="F166" s="385"/>
      <c r="G166" s="387" t="s">
        <v>23</v>
      </c>
      <c r="H166" s="242"/>
      <c r="I166" s="204"/>
    </row>
    <row r="167" spans="1:9" s="19" customFormat="1" ht="11.25" x14ac:dyDescent="0.2">
      <c r="A167" s="267"/>
      <c r="B167" s="268"/>
      <c r="C167" s="268"/>
      <c r="D167" s="269"/>
      <c r="E167" s="270"/>
      <c r="F167" s="268"/>
      <c r="G167" s="272">
        <v>0</v>
      </c>
      <c r="H167" s="242"/>
      <c r="I167" s="204"/>
    </row>
    <row r="168" spans="1:9" s="19" customFormat="1" ht="11.25" x14ac:dyDescent="0.2">
      <c r="A168" s="267"/>
      <c r="B168" s="268"/>
      <c r="C168" s="268"/>
      <c r="D168" s="269"/>
      <c r="E168" s="270"/>
      <c r="F168" s="268"/>
      <c r="G168" s="272"/>
      <c r="H168" s="242"/>
      <c r="I168" s="204"/>
    </row>
    <row r="169" spans="1:9" s="19" customFormat="1" ht="12" thickBot="1" x14ac:dyDescent="0.25">
      <c r="A169" s="233"/>
      <c r="B169" s="292"/>
      <c r="C169" s="292"/>
      <c r="D169" s="325"/>
      <c r="E169" s="326"/>
      <c r="F169" s="292"/>
      <c r="G169" s="327"/>
      <c r="H169" s="242"/>
      <c r="I169" s="204"/>
    </row>
    <row r="170" spans="1:9" s="19" customFormat="1" ht="12" thickBot="1" x14ac:dyDescent="0.25">
      <c r="A170" s="241"/>
      <c r="B170" s="242"/>
      <c r="C170" s="242"/>
      <c r="D170" s="242"/>
      <c r="E170" s="242"/>
      <c r="F170" s="242"/>
      <c r="G170" s="248"/>
      <c r="H170" s="242"/>
      <c r="I170" s="204"/>
    </row>
    <row r="171" spans="1:9" s="19" customFormat="1" ht="12" thickBot="1" x14ac:dyDescent="0.25">
      <c r="A171" s="241"/>
      <c r="B171" s="242"/>
      <c r="C171" s="206" t="s">
        <v>203</v>
      </c>
      <c r="D171" s="207"/>
      <c r="E171" s="207"/>
      <c r="F171" s="207"/>
      <c r="G171" s="328">
        <f>SUM(G167:G169)</f>
        <v>0</v>
      </c>
      <c r="H171" s="242"/>
      <c r="I171" s="204"/>
    </row>
    <row r="172" spans="1:9" s="19" customFormat="1" ht="12" thickBot="1" x14ac:dyDescent="0.25">
      <c r="A172" s="241"/>
      <c r="B172" s="242"/>
      <c r="C172" s="247"/>
      <c r="D172" s="247"/>
      <c r="E172" s="247"/>
      <c r="F172" s="247"/>
      <c r="G172" s="293"/>
      <c r="H172" s="242"/>
      <c r="I172" s="204"/>
    </row>
    <row r="173" spans="1:9" s="19" customFormat="1" ht="12" thickBot="1" x14ac:dyDescent="0.25">
      <c r="A173" s="347" t="s">
        <v>27</v>
      </c>
      <c r="B173" s="348"/>
      <c r="C173" s="349"/>
      <c r="D173" s="351" t="s">
        <v>200</v>
      </c>
      <c r="E173" s="352"/>
      <c r="F173" s="353"/>
      <c r="G173" s="350" t="s">
        <v>23</v>
      </c>
      <c r="H173" s="242"/>
      <c r="I173" s="204"/>
    </row>
    <row r="174" spans="1:9" s="19" customFormat="1" ht="11.25" x14ac:dyDescent="0.2">
      <c r="A174" s="225"/>
      <c r="B174" s="242"/>
      <c r="C174" s="242"/>
      <c r="D174" s="355"/>
      <c r="E174" s="356"/>
      <c r="F174" s="357"/>
      <c r="G174" s="358">
        <v>0</v>
      </c>
      <c r="H174" s="242"/>
      <c r="I174" s="204"/>
    </row>
    <row r="175" spans="1:9" s="19" customFormat="1" ht="11.25" x14ac:dyDescent="0.2">
      <c r="A175" s="354"/>
      <c r="B175" s="226"/>
      <c r="C175" s="226"/>
      <c r="D175" s="359"/>
      <c r="E175" s="264"/>
      <c r="F175" s="360"/>
      <c r="G175" s="361"/>
      <c r="H175" s="242"/>
      <c r="I175" s="204"/>
    </row>
    <row r="176" spans="1:9" s="19" customFormat="1" ht="12" thickBot="1" x14ac:dyDescent="0.25">
      <c r="A176" s="233"/>
      <c r="B176" s="292"/>
      <c r="C176" s="292"/>
      <c r="D176" s="325"/>
      <c r="E176" s="362"/>
      <c r="F176" s="326"/>
      <c r="G176" s="363"/>
      <c r="H176" s="242"/>
      <c r="I176" s="204"/>
    </row>
    <row r="177" spans="1:9" s="19" customFormat="1" ht="12" thickBot="1" x14ac:dyDescent="0.25">
      <c r="A177" s="241"/>
      <c r="B177" s="242"/>
      <c r="C177" s="242"/>
      <c r="D177" s="242"/>
      <c r="E177" s="242"/>
      <c r="F177" s="242"/>
      <c r="G177" s="248"/>
      <c r="H177" s="242"/>
      <c r="I177" s="204"/>
    </row>
    <row r="178" spans="1:9" s="19" customFormat="1" ht="12" thickBot="1" x14ac:dyDescent="0.25">
      <c r="A178" s="241"/>
      <c r="B178" s="242"/>
      <c r="C178" s="206" t="s">
        <v>204</v>
      </c>
      <c r="D178" s="207"/>
      <c r="E178" s="207"/>
      <c r="F178" s="207"/>
      <c r="G178" s="328">
        <f>SUM(G174:G176)</f>
        <v>0</v>
      </c>
      <c r="H178" s="242"/>
      <c r="I178" s="204"/>
    </row>
    <row r="179" spans="1:9" ht="13.5" thickBot="1" x14ac:dyDescent="0.25">
      <c r="A179" s="307"/>
      <c r="B179" s="305"/>
      <c r="C179" s="306"/>
      <c r="D179" s="174"/>
      <c r="E179" s="174"/>
      <c r="F179" s="174"/>
      <c r="G179" s="174"/>
      <c r="H179" s="174"/>
      <c r="I179" s="175"/>
    </row>
    <row r="180" spans="1:9" ht="13.5" thickBot="1" x14ac:dyDescent="0.25">
      <c r="A180" s="308"/>
      <c r="B180" s="309" t="s">
        <v>51</v>
      </c>
      <c r="C180" s="310"/>
      <c r="D180" s="311"/>
      <c r="E180" s="312"/>
      <c r="F180" s="313"/>
      <c r="G180" s="314">
        <f>I44+G54+G64+F74+F84+G91+H102+G116+G130+G139+G148+G157+G164+G171+G178</f>
        <v>0</v>
      </c>
      <c r="H180" s="315">
        <f ca="1">NOW()</f>
        <v>44530.308109375001</v>
      </c>
      <c r="I180" s="316"/>
    </row>
    <row r="181" spans="1:9" x14ac:dyDescent="0.2">
      <c r="A181" s="72"/>
      <c r="B181" s="317"/>
      <c r="C181" s="72"/>
      <c r="D181" s="318"/>
      <c r="E181" s="319"/>
      <c r="F181" s="318"/>
      <c r="G181" s="319"/>
      <c r="H181" s="73"/>
      <c r="I181" s="72"/>
    </row>
    <row r="182" spans="1:9" s="14" customFormat="1" ht="23.25" x14ac:dyDescent="0.35">
      <c r="A182" s="320" t="s">
        <v>240</v>
      </c>
      <c r="B182" s="320"/>
      <c r="C182" s="321"/>
      <c r="D182" s="322"/>
      <c r="E182" s="321"/>
      <c r="F182" s="322"/>
      <c r="G182" s="321"/>
      <c r="H182" s="323"/>
      <c r="I182" s="324"/>
    </row>
    <row r="183" spans="1:9" ht="12" customHeight="1" x14ac:dyDescent="0.2">
      <c r="A183" s="6"/>
      <c r="B183" s="6"/>
      <c r="C183" s="7"/>
      <c r="D183" s="5"/>
      <c r="E183" s="7"/>
      <c r="F183" s="5"/>
      <c r="G183" s="7"/>
    </row>
    <row r="184" spans="1:9" x14ac:dyDescent="0.2">
      <c r="A184" s="2"/>
      <c r="B184" s="6"/>
      <c r="C184" s="7"/>
      <c r="E184" s="3"/>
      <c r="G184" s="3"/>
    </row>
    <row r="185" spans="1:9" x14ac:dyDescent="0.2">
      <c r="C185" s="3"/>
      <c r="E185" s="3"/>
      <c r="G185" s="3"/>
    </row>
    <row r="186" spans="1:9" x14ac:dyDescent="0.2">
      <c r="C186" s="3"/>
    </row>
    <row r="187" spans="1:9" x14ac:dyDescent="0.2">
      <c r="E187" s="4"/>
      <c r="G187" s="4"/>
    </row>
    <row r="188" spans="1:9" x14ac:dyDescent="0.2">
      <c r="A188"/>
      <c r="C188" s="4"/>
    </row>
    <row r="189" spans="1:9" x14ac:dyDescent="0.2">
      <c r="A189"/>
      <c r="C189" s="4"/>
    </row>
    <row r="190" spans="1:9" x14ac:dyDescent="0.2">
      <c r="A190"/>
      <c r="C190" s="4"/>
    </row>
    <row r="191" spans="1:9" x14ac:dyDescent="0.2">
      <c r="A191"/>
      <c r="C191" s="3"/>
    </row>
    <row r="192" spans="1:9" x14ac:dyDescent="0.2">
      <c r="A192"/>
      <c r="C192" s="3"/>
    </row>
    <row r="193" spans="1:7" x14ac:dyDescent="0.2">
      <c r="A193"/>
      <c r="C193" s="3"/>
    </row>
    <row r="194" spans="1:7" x14ac:dyDescent="0.2">
      <c r="A194"/>
      <c r="C194" s="3"/>
    </row>
    <row r="195" spans="1:7" x14ac:dyDescent="0.2">
      <c r="A195"/>
      <c r="C195" s="3"/>
    </row>
    <row r="196" spans="1:7" x14ac:dyDescent="0.2">
      <c r="A196"/>
    </row>
    <row r="197" spans="1:7" x14ac:dyDescent="0.2">
      <c r="A197"/>
    </row>
    <row r="198" spans="1:7" x14ac:dyDescent="0.2">
      <c r="A198"/>
    </row>
    <row r="199" spans="1:7" x14ac:dyDescent="0.2">
      <c r="A199"/>
    </row>
    <row r="200" spans="1:7" x14ac:dyDescent="0.2">
      <c r="A200"/>
      <c r="G200" s="4"/>
    </row>
    <row r="201" spans="1:7" x14ac:dyDescent="0.2">
      <c r="A201"/>
    </row>
    <row r="202" spans="1:7" x14ac:dyDescent="0.2">
      <c r="A202"/>
    </row>
    <row r="203" spans="1:7" x14ac:dyDescent="0.2">
      <c r="A203"/>
    </row>
    <row r="204" spans="1:7" x14ac:dyDescent="0.2">
      <c r="A204"/>
    </row>
    <row r="205" spans="1:7" x14ac:dyDescent="0.2">
      <c r="A205"/>
    </row>
    <row r="206" spans="1:7" x14ac:dyDescent="0.2">
      <c r="A206"/>
    </row>
    <row r="207" spans="1:7" x14ac:dyDescent="0.2">
      <c r="A207"/>
    </row>
    <row r="208" spans="1:7"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1" x14ac:dyDescent="0.2">
      <c r="A257"/>
    </row>
    <row r="258" spans="1:1" x14ac:dyDescent="0.2">
      <c r="A258"/>
    </row>
    <row r="259" spans="1:1" x14ac:dyDescent="0.2">
      <c r="A259"/>
    </row>
    <row r="260" spans="1:1" x14ac:dyDescent="0.2">
      <c r="A260"/>
    </row>
    <row r="261" spans="1:1" x14ac:dyDescent="0.2">
      <c r="A261"/>
    </row>
    <row r="262" spans="1:1" x14ac:dyDescent="0.2">
      <c r="A262"/>
    </row>
    <row r="263" spans="1:1" x14ac:dyDescent="0.2">
      <c r="A263"/>
    </row>
    <row r="264" spans="1:1" x14ac:dyDescent="0.2">
      <c r="A264"/>
    </row>
    <row r="265" spans="1:1" x14ac:dyDescent="0.2">
      <c r="A265"/>
    </row>
    <row r="266" spans="1:1" x14ac:dyDescent="0.2">
      <c r="A266"/>
    </row>
    <row r="267" spans="1:1" x14ac:dyDescent="0.2">
      <c r="A267"/>
    </row>
    <row r="268" spans="1:1" x14ac:dyDescent="0.2">
      <c r="A268"/>
    </row>
    <row r="269" spans="1:1" x14ac:dyDescent="0.2">
      <c r="A269"/>
    </row>
    <row r="270" spans="1:1" x14ac:dyDescent="0.2">
      <c r="A270"/>
    </row>
    <row r="271" spans="1:1" x14ac:dyDescent="0.2">
      <c r="A271"/>
    </row>
    <row r="272" spans="1:1" x14ac:dyDescent="0.2">
      <c r="A272"/>
    </row>
    <row r="273" spans="1:8" x14ac:dyDescent="0.2">
      <c r="A273"/>
    </row>
    <row r="274" spans="1:8" x14ac:dyDescent="0.2">
      <c r="A274"/>
    </row>
    <row r="275" spans="1:8" x14ac:dyDescent="0.2">
      <c r="A275" s="13"/>
    </row>
    <row r="276" spans="1:8" x14ac:dyDescent="0.2">
      <c r="A276"/>
    </row>
    <row r="277" spans="1:8" ht="11.25" customHeight="1" x14ac:dyDescent="0.2">
      <c r="A277"/>
    </row>
    <row r="278" spans="1:8" s="19" customFormat="1" ht="10.5" x14ac:dyDescent="0.15">
      <c r="B278" s="36"/>
      <c r="C278" s="38"/>
      <c r="D278" s="38"/>
      <c r="E278" s="18"/>
      <c r="G278" s="37"/>
    </row>
    <row r="279" spans="1:8" x14ac:dyDescent="0.2">
      <c r="A279"/>
      <c r="B279" s="11"/>
      <c r="C279" s="8"/>
      <c r="D279" s="8"/>
      <c r="F279"/>
      <c r="G279" s="10"/>
      <c r="H279"/>
    </row>
    <row r="280" spans="1:8" x14ac:dyDescent="0.2">
      <c r="A280" s="66"/>
      <c r="B280" s="67"/>
      <c r="C280" s="68"/>
      <c r="D280" s="69"/>
      <c r="E280" s="70"/>
      <c r="F280" s="71"/>
      <c r="G280" s="10"/>
      <c r="H280"/>
    </row>
    <row r="281" spans="1:8" x14ac:dyDescent="0.2">
      <c r="A281" s="19"/>
      <c r="B281" s="22"/>
      <c r="C281" s="18"/>
      <c r="D281" s="38"/>
      <c r="F281" s="19"/>
      <c r="G281" s="20"/>
      <c r="H281"/>
    </row>
    <row r="282" spans="1:8" x14ac:dyDescent="0.2">
      <c r="A282" s="19"/>
      <c r="B282" s="22"/>
      <c r="C282" s="18"/>
      <c r="D282" s="38"/>
      <c r="F282" s="19"/>
      <c r="G282" s="20"/>
      <c r="H282"/>
    </row>
    <row r="283" spans="1:8" x14ac:dyDescent="0.2">
      <c r="A283" s="19"/>
      <c r="B283" s="22"/>
      <c r="C283" s="18"/>
      <c r="D283" s="38"/>
      <c r="F283" s="19"/>
      <c r="G283" s="20"/>
      <c r="H283"/>
    </row>
    <row r="284" spans="1:8" x14ac:dyDescent="0.2">
      <c r="A284" s="19"/>
      <c r="B284" s="22"/>
      <c r="C284" s="18"/>
      <c r="D284" s="38"/>
      <c r="F284" s="19"/>
      <c r="G284" s="20"/>
      <c r="H284"/>
    </row>
    <row r="285" spans="1:8" x14ac:dyDescent="0.2">
      <c r="A285" s="19"/>
      <c r="B285" s="22"/>
      <c r="C285" s="18"/>
      <c r="D285" s="38"/>
      <c r="F285" s="19"/>
      <c r="G285" s="20"/>
      <c r="H285"/>
    </row>
    <row r="286" spans="1:8" x14ac:dyDescent="0.2">
      <c r="A286" s="19"/>
      <c r="B286" s="22"/>
      <c r="C286" s="18"/>
      <c r="D286" s="38"/>
      <c r="F286" s="19"/>
      <c r="G286" s="20"/>
      <c r="H286"/>
    </row>
    <row r="287" spans="1:8" x14ac:dyDescent="0.2">
      <c r="A287" s="19"/>
      <c r="B287" s="22"/>
      <c r="C287" s="18"/>
      <c r="D287" s="38"/>
      <c r="F287" s="19"/>
      <c r="G287" s="20"/>
      <c r="H287"/>
    </row>
    <row r="288" spans="1:8" x14ac:dyDescent="0.2">
      <c r="A288" s="19"/>
      <c r="B288" s="22"/>
      <c r="C288" s="18"/>
      <c r="D288" s="38"/>
      <c r="F288" s="19"/>
      <c r="G288" s="20"/>
      <c r="H288"/>
    </row>
    <row r="289" spans="1:8" x14ac:dyDescent="0.2">
      <c r="A289" s="19"/>
      <c r="B289" s="22"/>
      <c r="C289" s="18"/>
      <c r="D289" s="38"/>
      <c r="F289" s="19"/>
      <c r="G289" s="20"/>
      <c r="H289"/>
    </row>
    <row r="290" spans="1:8" x14ac:dyDescent="0.2">
      <c r="A290" s="19"/>
      <c r="B290" s="22"/>
      <c r="C290" s="18"/>
      <c r="D290" s="38"/>
      <c r="F290" s="19"/>
      <c r="G290" s="20"/>
      <c r="H290"/>
    </row>
    <row r="291" spans="1:8" x14ac:dyDescent="0.2">
      <c r="A291" s="19"/>
      <c r="B291" s="22"/>
      <c r="C291" s="18"/>
      <c r="D291" s="38"/>
      <c r="F291" s="19"/>
      <c r="G291" s="20"/>
      <c r="H291"/>
    </row>
    <row r="292" spans="1:8" x14ac:dyDescent="0.2">
      <c r="A292" s="19"/>
      <c r="B292" s="22"/>
      <c r="C292" s="18"/>
      <c r="D292" s="38"/>
      <c r="F292" s="19"/>
      <c r="G292" s="20"/>
      <c r="H292"/>
    </row>
    <row r="293" spans="1:8" x14ac:dyDescent="0.2">
      <c r="A293" s="19"/>
      <c r="B293" s="22"/>
      <c r="C293" s="18"/>
      <c r="D293" s="38"/>
      <c r="F293" s="19"/>
      <c r="G293" s="20"/>
      <c r="H293"/>
    </row>
    <row r="294" spans="1:8" x14ac:dyDescent="0.2">
      <c r="A294" s="19"/>
      <c r="B294" s="22"/>
      <c r="C294" s="18"/>
      <c r="D294" s="38"/>
      <c r="F294" s="19"/>
      <c r="G294" s="20"/>
      <c r="H294"/>
    </row>
    <row r="295" spans="1:8" x14ac:dyDescent="0.2">
      <c r="A295" s="19"/>
      <c r="B295" s="22"/>
      <c r="C295" s="18"/>
      <c r="D295" s="38"/>
      <c r="F295" s="19"/>
      <c r="G295" s="20"/>
      <c r="H295"/>
    </row>
    <row r="296" spans="1:8" x14ac:dyDescent="0.2">
      <c r="A296" s="19"/>
      <c r="B296" s="22"/>
      <c r="C296" s="18"/>
      <c r="D296" s="38"/>
      <c r="F296" s="19"/>
      <c r="G296" s="20"/>
      <c r="H296"/>
    </row>
    <row r="297" spans="1:8" x14ac:dyDescent="0.2">
      <c r="A297" s="19"/>
      <c r="B297" s="22"/>
      <c r="C297" s="18"/>
      <c r="D297" s="38"/>
      <c r="F297" s="19"/>
      <c r="G297" s="20"/>
      <c r="H297"/>
    </row>
    <row r="298" spans="1:8" x14ac:dyDescent="0.2">
      <c r="A298" s="19"/>
      <c r="B298" s="20"/>
      <c r="D298" s="38"/>
      <c r="F298" s="19"/>
      <c r="G298" s="20"/>
      <c r="H298"/>
    </row>
    <row r="299" spans="1:8" x14ac:dyDescent="0.2">
      <c r="A299" s="19"/>
      <c r="B299" s="20"/>
      <c r="D299" s="38"/>
      <c r="F299" s="19"/>
      <c r="G299" s="20"/>
      <c r="H299"/>
    </row>
    <row r="300" spans="1:8" x14ac:dyDescent="0.2">
      <c r="A300" s="19"/>
      <c r="B300" s="20"/>
      <c r="D300" s="38"/>
      <c r="F300" s="19"/>
      <c r="G300" s="20"/>
      <c r="H300"/>
    </row>
    <row r="301" spans="1:8" x14ac:dyDescent="0.2">
      <c r="A301" s="19"/>
      <c r="B301" s="21"/>
      <c r="D301" s="38"/>
      <c r="F301" s="19"/>
      <c r="G301" s="20"/>
      <c r="H301"/>
    </row>
    <row r="302" spans="1:8" x14ac:dyDescent="0.2">
      <c r="A302" s="19"/>
      <c r="B302" s="20"/>
      <c r="D302" s="38"/>
      <c r="F302" s="19"/>
      <c r="G302" s="20"/>
      <c r="H302"/>
    </row>
    <row r="303" spans="1:8" x14ac:dyDescent="0.2">
      <c r="A303" s="19"/>
      <c r="B303" s="20"/>
      <c r="D303" s="38"/>
      <c r="F303" s="19"/>
      <c r="G303" s="20"/>
      <c r="H303"/>
    </row>
    <row r="304" spans="1:8" x14ac:dyDescent="0.2">
      <c r="A304" s="19"/>
      <c r="B304" s="20"/>
      <c r="D304" s="38"/>
      <c r="F304" s="19"/>
      <c r="G304" s="20"/>
      <c r="H304"/>
    </row>
    <row r="305" spans="1:8" x14ac:dyDescent="0.2">
      <c r="A305" s="19"/>
      <c r="B305" s="20"/>
      <c r="D305" s="38"/>
      <c r="F305" s="19"/>
      <c r="G305" s="20"/>
      <c r="H305"/>
    </row>
    <row r="306" spans="1:8" x14ac:dyDescent="0.2">
      <c r="A306" s="19"/>
      <c r="B306" s="20"/>
      <c r="D306" s="38"/>
      <c r="F306" s="19"/>
      <c r="G306" s="20"/>
      <c r="H306"/>
    </row>
    <row r="307" spans="1:8" x14ac:dyDescent="0.2">
      <c r="A307" s="19"/>
      <c r="B307" s="20"/>
      <c r="D307" s="38"/>
      <c r="F307" s="19"/>
      <c r="G307" s="20"/>
      <c r="H307"/>
    </row>
    <row r="308" spans="1:8" x14ac:dyDescent="0.2">
      <c r="A308" s="19"/>
      <c r="B308" s="20"/>
      <c r="D308" s="38"/>
      <c r="F308" s="19"/>
      <c r="G308" s="20"/>
      <c r="H308"/>
    </row>
    <row r="309" spans="1:8" x14ac:dyDescent="0.2">
      <c r="A309" s="19"/>
      <c r="B309" s="20"/>
      <c r="D309" s="38"/>
      <c r="F309" s="19"/>
      <c r="G309" s="20"/>
      <c r="H309"/>
    </row>
    <row r="310" spans="1:8" x14ac:dyDescent="0.2">
      <c r="A310" s="19"/>
      <c r="B310" s="20"/>
      <c r="D310" s="38"/>
      <c r="F310" s="19"/>
      <c r="G310" s="20"/>
      <c r="H310"/>
    </row>
    <row r="311" spans="1:8" x14ac:dyDescent="0.2">
      <c r="A311" s="19"/>
      <c r="B311" s="20"/>
      <c r="D311" s="38"/>
      <c r="F311" s="19"/>
      <c r="G311" s="20"/>
      <c r="H311"/>
    </row>
    <row r="312" spans="1:8" x14ac:dyDescent="0.2">
      <c r="A312" s="19"/>
      <c r="B312" s="20"/>
      <c r="D312" s="38"/>
      <c r="F312" s="19"/>
      <c r="G312" s="20"/>
      <c r="H312"/>
    </row>
    <row r="313" spans="1:8" x14ac:dyDescent="0.2">
      <c r="A313" s="19"/>
      <c r="B313" s="20"/>
      <c r="D313" s="38"/>
      <c r="F313" s="19"/>
      <c r="G313" s="20"/>
      <c r="H313"/>
    </row>
    <row r="314" spans="1:8" x14ac:dyDescent="0.2">
      <c r="A314" s="19"/>
      <c r="B314" s="20"/>
      <c r="D314" s="38"/>
      <c r="F314" s="19"/>
      <c r="G314" s="20"/>
      <c r="H314"/>
    </row>
    <row r="315" spans="1:8" x14ac:dyDescent="0.2">
      <c r="A315" s="19"/>
      <c r="B315" s="20"/>
      <c r="D315" s="38"/>
      <c r="F315" s="19"/>
      <c r="G315" s="20"/>
      <c r="H315"/>
    </row>
    <row r="316" spans="1:8" x14ac:dyDescent="0.2">
      <c r="A316" s="19"/>
      <c r="B316" s="20"/>
      <c r="D316" s="38"/>
      <c r="F316" s="19"/>
      <c r="G316" s="20"/>
      <c r="H316"/>
    </row>
    <row r="317" spans="1:8" x14ac:dyDescent="0.2">
      <c r="A317" s="19"/>
      <c r="B317" s="20"/>
      <c r="D317" s="38"/>
      <c r="F317" s="19"/>
      <c r="G317" s="20"/>
      <c r="H317"/>
    </row>
    <row r="318" spans="1:8" x14ac:dyDescent="0.2">
      <c r="A318" s="19"/>
      <c r="B318" s="20"/>
      <c r="D318" s="38"/>
      <c r="F318" s="19"/>
      <c r="G318" s="20"/>
      <c r="H318"/>
    </row>
    <row r="319" spans="1:8" x14ac:dyDescent="0.2">
      <c r="A319" s="19"/>
      <c r="B319" s="20"/>
      <c r="D319" s="38"/>
      <c r="F319" s="19"/>
      <c r="G319" s="20"/>
      <c r="H319"/>
    </row>
    <row r="320" spans="1:8" x14ac:dyDescent="0.2">
      <c r="A320" s="19"/>
      <c r="B320" s="20"/>
      <c r="D320" s="38"/>
      <c r="F320" s="19"/>
      <c r="G320" s="20"/>
      <c r="H320"/>
    </row>
    <row r="321" spans="1:8" x14ac:dyDescent="0.2">
      <c r="A321" s="30"/>
      <c r="B321" s="20"/>
      <c r="D321" s="38"/>
      <c r="F321" s="19"/>
      <c r="G321" s="22"/>
      <c r="H321"/>
    </row>
    <row r="322" spans="1:8" x14ac:dyDescent="0.2">
      <c r="A322" s="19"/>
      <c r="B322" s="20"/>
      <c r="D322" s="38"/>
      <c r="F322" s="18"/>
      <c r="G322" s="23"/>
      <c r="H322"/>
    </row>
    <row r="323" spans="1:8" x14ac:dyDescent="0.2">
      <c r="A323" s="19"/>
      <c r="B323" s="20"/>
      <c r="D323" s="38"/>
      <c r="F323" s="18"/>
      <c r="G323" s="23"/>
      <c r="H323"/>
    </row>
    <row r="324" spans="1:8" x14ac:dyDescent="0.2">
      <c r="A324" s="19"/>
      <c r="B324" s="20"/>
      <c r="D324" s="38"/>
      <c r="F324" s="18"/>
      <c r="G324" s="23"/>
      <c r="H324"/>
    </row>
    <row r="325" spans="1:8" x14ac:dyDescent="0.2">
      <c r="A325" s="19"/>
      <c r="B325" s="20"/>
      <c r="D325" s="38"/>
      <c r="F325" s="18"/>
      <c r="G325" s="23"/>
      <c r="H325"/>
    </row>
    <row r="326" spans="1:8" x14ac:dyDescent="0.2">
      <c r="A326" s="19"/>
      <c r="B326" s="20"/>
      <c r="D326" s="38"/>
      <c r="F326" s="18"/>
      <c r="G326" s="23"/>
      <c r="H326"/>
    </row>
    <row r="327" spans="1:8" x14ac:dyDescent="0.2">
      <c r="A327" s="19"/>
      <c r="B327" s="20"/>
      <c r="C327" s="8"/>
      <c r="D327" s="38"/>
      <c r="F327" s="18"/>
      <c r="G327" s="23"/>
      <c r="H327"/>
    </row>
    <row r="328" spans="1:8" x14ac:dyDescent="0.2">
      <c r="A328" s="19"/>
      <c r="B328" s="21"/>
      <c r="C328" s="8"/>
      <c r="D328" s="8"/>
      <c r="F328" s="18"/>
      <c r="G328" s="23"/>
      <c r="H328"/>
    </row>
    <row r="329" spans="1:8" x14ac:dyDescent="0.2">
      <c r="A329" s="30"/>
      <c r="B329" s="20"/>
      <c r="C329" s="8"/>
      <c r="D329" s="8"/>
      <c r="F329" s="18"/>
      <c r="G329" s="23"/>
      <c r="H329"/>
    </row>
    <row r="330" spans="1:8" x14ac:dyDescent="0.2">
      <c r="A330" s="19"/>
      <c r="B330" s="20"/>
      <c r="C330" s="8"/>
      <c r="D330" s="8"/>
      <c r="F330" s="18"/>
      <c r="G330" s="23"/>
      <c r="H330"/>
    </row>
    <row r="331" spans="1:8" x14ac:dyDescent="0.2">
      <c r="A331" s="19"/>
      <c r="B331" s="20"/>
      <c r="C331" s="8"/>
      <c r="D331" s="8"/>
      <c r="F331" s="18"/>
      <c r="G331" s="23"/>
      <c r="H331"/>
    </row>
    <row r="332" spans="1:8" x14ac:dyDescent="0.2">
      <c r="A332" s="19"/>
      <c r="B332" s="20"/>
      <c r="C332" s="8"/>
      <c r="D332" s="8"/>
      <c r="F332" s="18"/>
      <c r="G332" s="23"/>
      <c r="H332"/>
    </row>
    <row r="333" spans="1:8" x14ac:dyDescent="0.2">
      <c r="A333" s="19"/>
      <c r="B333" s="20"/>
      <c r="C333" s="8"/>
      <c r="D333" s="8"/>
      <c r="F333" s="18"/>
      <c r="G333" s="23"/>
      <c r="H333"/>
    </row>
    <row r="334" spans="1:8" x14ac:dyDescent="0.2">
      <c r="A334" s="19"/>
      <c r="B334" s="20"/>
      <c r="C334" s="8"/>
      <c r="D334" s="8"/>
      <c r="F334" s="18"/>
      <c r="G334" s="23"/>
      <c r="H334"/>
    </row>
    <row r="335" spans="1:8" x14ac:dyDescent="0.2">
      <c r="A335" s="19"/>
      <c r="B335" s="20"/>
      <c r="C335" s="8"/>
      <c r="D335" s="8"/>
      <c r="F335" s="18"/>
      <c r="G335" s="23"/>
      <c r="H335"/>
    </row>
    <row r="336" spans="1:8" x14ac:dyDescent="0.2">
      <c r="A336" s="19"/>
      <c r="B336" s="20"/>
      <c r="C336" s="8"/>
      <c r="D336" s="8"/>
      <c r="F336"/>
      <c r="G336"/>
      <c r="H336"/>
    </row>
    <row r="337" spans="1:8" x14ac:dyDescent="0.2">
      <c r="A337" s="19"/>
      <c r="B337" s="20"/>
      <c r="C337" s="8"/>
      <c r="D337" s="8"/>
      <c r="H337"/>
    </row>
    <row r="338" spans="1:8" x14ac:dyDescent="0.2">
      <c r="A338" s="19"/>
      <c r="B338" s="20"/>
      <c r="C338" s="8"/>
      <c r="D338" s="8"/>
      <c r="H338"/>
    </row>
    <row r="339" spans="1:8" x14ac:dyDescent="0.2">
      <c r="A339" s="19"/>
      <c r="B339" s="20"/>
      <c r="C339" s="8"/>
      <c r="D339" s="8"/>
      <c r="H339"/>
    </row>
    <row r="340" spans="1:8" x14ac:dyDescent="0.2">
      <c r="A340" s="19"/>
      <c r="B340" s="20"/>
      <c r="C340" s="8"/>
      <c r="D340" s="8"/>
      <c r="H340"/>
    </row>
    <row r="341" spans="1:8" x14ac:dyDescent="0.2">
      <c r="A341" s="19"/>
      <c r="B341" s="20"/>
      <c r="C341" s="8"/>
      <c r="D341" s="8"/>
      <c r="H341"/>
    </row>
    <row r="342" spans="1:8" x14ac:dyDescent="0.2">
      <c r="A342" s="19"/>
      <c r="B342" s="20"/>
      <c r="C342" s="8"/>
      <c r="D342" s="8"/>
      <c r="H342"/>
    </row>
    <row r="343" spans="1:8" x14ac:dyDescent="0.2">
      <c r="A343" s="19"/>
      <c r="B343" s="20"/>
      <c r="C343" s="8"/>
      <c r="D343" s="8"/>
      <c r="H343"/>
    </row>
    <row r="344" spans="1:8" x14ac:dyDescent="0.2">
      <c r="A344" s="19"/>
      <c r="B344" s="20"/>
      <c r="C344" s="8"/>
      <c r="D344" s="8"/>
      <c r="H344"/>
    </row>
    <row r="345" spans="1:8" x14ac:dyDescent="0.2">
      <c r="A345" s="19"/>
      <c r="B345" s="20"/>
      <c r="C345" s="8"/>
      <c r="D345" s="8"/>
      <c r="H345"/>
    </row>
    <row r="346" spans="1:8" x14ac:dyDescent="0.2">
      <c r="A346" s="19"/>
      <c r="B346" s="20"/>
      <c r="C346" s="8"/>
      <c r="D346" s="8"/>
      <c r="H346"/>
    </row>
    <row r="347" spans="1:8" x14ac:dyDescent="0.2">
      <c r="A347" s="19"/>
      <c r="B347" s="20"/>
      <c r="C347" s="8"/>
      <c r="D347" s="8"/>
      <c r="H347"/>
    </row>
    <row r="348" spans="1:8" x14ac:dyDescent="0.2">
      <c r="A348" s="19"/>
      <c r="B348" s="20"/>
      <c r="C348" s="8"/>
      <c r="D348" s="8"/>
      <c r="H348"/>
    </row>
    <row r="349" spans="1:8" x14ac:dyDescent="0.2">
      <c r="A349" s="19"/>
      <c r="B349" s="20"/>
      <c r="C349" s="8"/>
      <c r="D349" s="8"/>
      <c r="H349"/>
    </row>
    <row r="350" spans="1:8" x14ac:dyDescent="0.2">
      <c r="A350" s="19"/>
      <c r="B350" s="20"/>
      <c r="C350" s="8"/>
      <c r="D350" s="8"/>
      <c r="H350"/>
    </row>
    <row r="351" spans="1:8" x14ac:dyDescent="0.2">
      <c r="A351" s="19"/>
      <c r="B351" s="20"/>
      <c r="C351" s="8"/>
      <c r="D351" s="8"/>
      <c r="H351"/>
    </row>
    <row r="352" spans="1:8" x14ac:dyDescent="0.2">
      <c r="A352" s="19"/>
      <c r="B352" s="20"/>
      <c r="C352" s="8"/>
      <c r="D352" s="8"/>
      <c r="H352"/>
    </row>
    <row r="353" spans="1:8" x14ac:dyDescent="0.2">
      <c r="A353" s="19"/>
      <c r="B353" s="20"/>
      <c r="D353" s="8"/>
      <c r="H353"/>
    </row>
    <row r="354" spans="1:8" x14ac:dyDescent="0.2">
      <c r="A354" s="19"/>
      <c r="B354" s="20"/>
      <c r="D354" s="8"/>
      <c r="H354"/>
    </row>
    <row r="355" spans="1:8" x14ac:dyDescent="0.2">
      <c r="A355" s="19"/>
      <c r="B355" s="20"/>
      <c r="D355" s="8"/>
      <c r="H355"/>
    </row>
    <row r="356" spans="1:8" x14ac:dyDescent="0.2">
      <c r="A356" s="19"/>
      <c r="B356" s="20"/>
      <c r="D356" s="8"/>
      <c r="H356"/>
    </row>
    <row r="357" spans="1:8" x14ac:dyDescent="0.2">
      <c r="A357" s="19"/>
      <c r="B357" s="20"/>
      <c r="D357" s="8"/>
      <c r="H357"/>
    </row>
    <row r="358" spans="1:8" x14ac:dyDescent="0.2">
      <c r="A358" s="19"/>
      <c r="B358" s="20"/>
      <c r="D358" s="8"/>
      <c r="H358"/>
    </row>
    <row r="359" spans="1:8" x14ac:dyDescent="0.2">
      <c r="A359" s="19"/>
      <c r="B359" s="20"/>
      <c r="D359" s="8"/>
      <c r="H359"/>
    </row>
    <row r="360" spans="1:8" x14ac:dyDescent="0.2">
      <c r="A360" s="19"/>
      <c r="B360" s="20"/>
      <c r="D360" s="8"/>
      <c r="H360"/>
    </row>
    <row r="361" spans="1:8" x14ac:dyDescent="0.2">
      <c r="A361" s="19"/>
      <c r="B361" s="20"/>
      <c r="D361" s="8"/>
      <c r="H361"/>
    </row>
    <row r="362" spans="1:8" x14ac:dyDescent="0.2">
      <c r="A362" s="19"/>
      <c r="B362" s="20"/>
      <c r="C362" s="8"/>
      <c r="D362" s="8"/>
      <c r="H362"/>
    </row>
    <row r="363" spans="1:8" x14ac:dyDescent="0.2">
      <c r="A363" s="19"/>
      <c r="B363" s="20"/>
      <c r="C363" s="8"/>
      <c r="D363" s="8"/>
      <c r="H363"/>
    </row>
    <row r="364" spans="1:8" x14ac:dyDescent="0.2">
      <c r="A364" s="19"/>
      <c r="B364" s="20"/>
      <c r="C364" s="38"/>
      <c r="D364" s="8"/>
      <c r="H364"/>
    </row>
    <row r="365" spans="1:8" x14ac:dyDescent="0.2">
      <c r="A365" s="19"/>
      <c r="B365" s="20"/>
      <c r="C365" s="38"/>
      <c r="D365" s="8"/>
      <c r="H365"/>
    </row>
    <row r="366" spans="1:8" x14ac:dyDescent="0.2">
      <c r="A366" s="19"/>
      <c r="B366" s="20"/>
      <c r="C366" s="38"/>
      <c r="D366" s="8"/>
      <c r="H366"/>
    </row>
    <row r="367" spans="1:8" x14ac:dyDescent="0.2">
      <c r="A367" s="19"/>
      <c r="B367" s="20"/>
      <c r="C367" s="38"/>
      <c r="D367" s="8"/>
      <c r="H367"/>
    </row>
    <row r="368" spans="1:8" x14ac:dyDescent="0.2">
      <c r="A368" s="19"/>
      <c r="B368" s="20"/>
      <c r="C368" s="38"/>
      <c r="D368" s="8"/>
      <c r="H368"/>
    </row>
    <row r="369" spans="1:8" x14ac:dyDescent="0.2">
      <c r="A369" s="19"/>
      <c r="B369" s="20"/>
      <c r="C369" s="38"/>
      <c r="D369" s="8"/>
      <c r="H369"/>
    </row>
    <row r="370" spans="1:8" x14ac:dyDescent="0.2">
      <c r="A370" s="19"/>
      <c r="B370" s="20"/>
      <c r="C370" s="38"/>
      <c r="D370" s="8"/>
      <c r="H370"/>
    </row>
    <row r="371" spans="1:8" x14ac:dyDescent="0.2">
      <c r="A371" s="19"/>
      <c r="B371" s="20"/>
      <c r="C371" s="38"/>
      <c r="D371" s="8"/>
      <c r="H371"/>
    </row>
    <row r="372" spans="1:8" x14ac:dyDescent="0.2">
      <c r="A372" s="19"/>
      <c r="B372" s="20"/>
      <c r="C372" s="38"/>
      <c r="D372" s="8"/>
      <c r="H372"/>
    </row>
    <row r="373" spans="1:8" x14ac:dyDescent="0.2">
      <c r="A373" s="19"/>
      <c r="B373" s="20"/>
      <c r="C373" s="38"/>
      <c r="D373" s="8"/>
      <c r="E373"/>
      <c r="H373"/>
    </row>
    <row r="374" spans="1:8" x14ac:dyDescent="0.2">
      <c r="A374" s="43"/>
      <c r="B374" s="20"/>
      <c r="C374" s="38"/>
      <c r="D374" s="38"/>
      <c r="E374"/>
      <c r="H374"/>
    </row>
    <row r="375" spans="1:8" x14ac:dyDescent="0.2">
      <c r="A375" s="44"/>
      <c r="B375" s="45"/>
      <c r="C375" s="46"/>
      <c r="D375" s="47"/>
      <c r="E375"/>
      <c r="H375"/>
    </row>
    <row r="376" spans="1:8" x14ac:dyDescent="0.2">
      <c r="A376" s="48"/>
      <c r="B376" s="52"/>
      <c r="C376" s="49"/>
      <c r="D376" s="50"/>
      <c r="E376"/>
      <c r="H376"/>
    </row>
    <row r="377" spans="1:8" x14ac:dyDescent="0.2">
      <c r="A377" s="44"/>
      <c r="B377" s="45"/>
      <c r="C377" s="51"/>
      <c r="D377" s="47"/>
      <c r="E377"/>
      <c r="F377"/>
      <c r="G377"/>
      <c r="H377"/>
    </row>
    <row r="378" spans="1:8" x14ac:dyDescent="0.2">
      <c r="A378" s="48"/>
      <c r="B378" s="52"/>
      <c r="C378" s="49"/>
      <c r="D378" s="50"/>
      <c r="E378"/>
      <c r="F378"/>
      <c r="G378"/>
      <c r="H378"/>
    </row>
    <row r="379" spans="1:8" x14ac:dyDescent="0.2">
      <c r="A379" s="44"/>
      <c r="B379" s="45"/>
      <c r="C379" s="51"/>
      <c r="D379" s="47"/>
      <c r="E379"/>
      <c r="F379"/>
      <c r="G379"/>
      <c r="H379"/>
    </row>
    <row r="380" spans="1:8" x14ac:dyDescent="0.2">
      <c r="A380" s="48"/>
      <c r="B380" s="52"/>
      <c r="C380" s="49"/>
      <c r="D380" s="50"/>
      <c r="E380"/>
      <c r="F380"/>
      <c r="G380"/>
      <c r="H380"/>
    </row>
    <row r="381" spans="1:8" x14ac:dyDescent="0.2">
      <c r="A381" s="44"/>
      <c r="B381" s="45"/>
      <c r="C381" s="51"/>
      <c r="D381" s="47"/>
      <c r="E381"/>
      <c r="F381"/>
      <c r="G381"/>
      <c r="H381"/>
    </row>
    <row r="382" spans="1:8" x14ac:dyDescent="0.2">
      <c r="A382" s="48"/>
      <c r="B382" s="52"/>
      <c r="C382" s="49"/>
      <c r="D382" s="50"/>
      <c r="E382"/>
      <c r="F382"/>
      <c r="G382"/>
      <c r="H382"/>
    </row>
    <row r="383" spans="1:8" x14ac:dyDescent="0.2">
      <c r="A383" s="44"/>
      <c r="B383" s="45"/>
      <c r="C383" s="53"/>
      <c r="D383" s="47"/>
      <c r="E383"/>
      <c r="F383"/>
      <c r="G383"/>
      <c r="H383"/>
    </row>
    <row r="384" spans="1:8" x14ac:dyDescent="0.2">
      <c r="A384" s="48"/>
      <c r="B384" s="52"/>
      <c r="C384" s="54"/>
      <c r="D384" s="50"/>
      <c r="E384"/>
      <c r="F384"/>
      <c r="G384"/>
      <c r="H384"/>
    </row>
    <row r="385" spans="1:10" x14ac:dyDescent="0.2">
      <c r="A385" s="44"/>
      <c r="B385" s="45"/>
      <c r="C385" s="55"/>
      <c r="D385" s="47"/>
      <c r="E385"/>
      <c r="F385"/>
      <c r="G385"/>
      <c r="H385"/>
    </row>
    <row r="386" spans="1:10" x14ac:dyDescent="0.2">
      <c r="A386" s="48"/>
      <c r="B386" s="52"/>
      <c r="C386" s="54"/>
      <c r="D386" s="50"/>
      <c r="E386"/>
      <c r="F386"/>
      <c r="G386"/>
      <c r="H386"/>
    </row>
    <row r="387" spans="1:10" x14ac:dyDescent="0.2">
      <c r="A387" s="44"/>
      <c r="B387" s="56"/>
      <c r="C387" s="55"/>
      <c r="D387" s="47"/>
      <c r="E387"/>
      <c r="F387"/>
      <c r="G387"/>
      <c r="H387"/>
      <c r="J387" s="58"/>
    </row>
    <row r="388" spans="1:10" x14ac:dyDescent="0.2">
      <c r="A388" s="48"/>
      <c r="B388" s="57"/>
      <c r="C388" s="54"/>
      <c r="D388" s="50"/>
      <c r="E388"/>
      <c r="F388"/>
      <c r="G388"/>
      <c r="H388"/>
      <c r="J388" s="58"/>
    </row>
    <row r="389" spans="1:10" x14ac:dyDescent="0.2">
      <c r="A389" s="44"/>
      <c r="B389" s="56"/>
      <c r="C389" s="55"/>
      <c r="D389" s="47"/>
      <c r="E389"/>
      <c r="F389"/>
      <c r="G389"/>
      <c r="H389"/>
      <c r="J389" s="58"/>
    </row>
    <row r="390" spans="1:10" x14ac:dyDescent="0.2">
      <c r="A390" s="48"/>
      <c r="B390" s="57"/>
      <c r="C390" s="54"/>
      <c r="D390" s="50"/>
      <c r="E390"/>
      <c r="F390"/>
      <c r="G390"/>
      <c r="H390"/>
      <c r="J390" s="58"/>
    </row>
    <row r="391" spans="1:10" x14ac:dyDescent="0.2">
      <c r="A391" s="44"/>
      <c r="B391" s="56"/>
      <c r="C391" s="55"/>
      <c r="D391" s="47"/>
      <c r="E391"/>
      <c r="F391"/>
      <c r="G391"/>
      <c r="H391"/>
      <c r="J391" s="58"/>
    </row>
    <row r="392" spans="1:10" x14ac:dyDescent="0.2">
      <c r="A392" s="48"/>
      <c r="B392" s="57"/>
      <c r="C392" s="54"/>
      <c r="D392" s="50"/>
      <c r="E392"/>
      <c r="F392"/>
      <c r="G392"/>
      <c r="H392"/>
      <c r="J392" s="58"/>
    </row>
    <row r="393" spans="1:10" x14ac:dyDescent="0.2">
      <c r="A393" s="44"/>
      <c r="B393" s="56"/>
      <c r="C393" s="55"/>
      <c r="D393" s="47"/>
      <c r="E393"/>
      <c r="F393"/>
      <c r="G393"/>
      <c r="H393"/>
    </row>
    <row r="394" spans="1:10" x14ac:dyDescent="0.2">
      <c r="A394" s="59"/>
      <c r="B394" s="57"/>
      <c r="C394" s="60"/>
      <c r="D394" s="50"/>
      <c r="E394"/>
      <c r="F394"/>
      <c r="G394"/>
      <c r="H394"/>
    </row>
    <row r="395" spans="1:10" x14ac:dyDescent="0.2">
      <c r="A395" s="44"/>
      <c r="B395" s="45"/>
      <c r="C395" s="55"/>
      <c r="D395" s="47"/>
      <c r="E395"/>
      <c r="F395"/>
      <c r="G395"/>
      <c r="H395"/>
    </row>
    <row r="396" spans="1:10" x14ac:dyDescent="0.2">
      <c r="A396" s="48"/>
      <c r="B396" s="52"/>
      <c r="C396" s="54"/>
      <c r="D396" s="50"/>
      <c r="E396"/>
      <c r="F396"/>
      <c r="G396"/>
      <c r="H396"/>
    </row>
    <row r="397" spans="1:10" x14ac:dyDescent="0.2">
      <c r="A397" s="61"/>
      <c r="B397" s="56"/>
      <c r="C397" s="62"/>
      <c r="D397" s="47"/>
      <c r="E397"/>
      <c r="F397"/>
      <c r="G397"/>
      <c r="H397"/>
    </row>
    <row r="398" spans="1:10" x14ac:dyDescent="0.2">
      <c r="A398" s="59"/>
      <c r="B398" s="57"/>
      <c r="C398" s="60"/>
      <c r="D398" s="50"/>
      <c r="E398"/>
      <c r="F398"/>
      <c r="G398"/>
      <c r="H398"/>
    </row>
    <row r="399" spans="1:10" x14ac:dyDescent="0.2">
      <c r="A399" s="61"/>
      <c r="B399" s="56"/>
      <c r="C399" s="62"/>
      <c r="D399" s="47"/>
      <c r="E399"/>
      <c r="F399"/>
      <c r="G399"/>
      <c r="H399"/>
    </row>
    <row r="400" spans="1:10" x14ac:dyDescent="0.2">
      <c r="A400" s="59"/>
      <c r="B400" s="57"/>
      <c r="C400" s="60"/>
      <c r="D400" s="50"/>
      <c r="E400"/>
      <c r="F400"/>
      <c r="G400"/>
      <c r="H400"/>
    </row>
    <row r="401" spans="1:8" x14ac:dyDescent="0.2">
      <c r="A401" s="61"/>
      <c r="B401" s="56"/>
      <c r="C401" s="62"/>
      <c r="D401" s="47"/>
      <c r="E401"/>
      <c r="F401"/>
      <c r="G401"/>
      <c r="H401"/>
    </row>
    <row r="402" spans="1:8" x14ac:dyDescent="0.2">
      <c r="A402" s="59"/>
      <c r="B402" s="57"/>
      <c r="C402" s="60"/>
      <c r="D402" s="63"/>
      <c r="E402"/>
      <c r="F402"/>
      <c r="G402"/>
      <c r="H402"/>
    </row>
    <row r="403" spans="1:8" x14ac:dyDescent="0.2">
      <c r="A403" s="61"/>
      <c r="B403" s="56"/>
      <c r="C403" s="62"/>
      <c r="D403" s="47"/>
      <c r="E403"/>
      <c r="F403"/>
      <c r="G403"/>
      <c r="H403"/>
    </row>
    <row r="404" spans="1:8" x14ac:dyDescent="0.2">
      <c r="A404" s="59"/>
      <c r="B404" s="57"/>
      <c r="C404" s="60"/>
      <c r="D404" s="50"/>
      <c r="E404"/>
      <c r="F404"/>
      <c r="G404"/>
      <c r="H404"/>
    </row>
    <row r="405" spans="1:8" x14ac:dyDescent="0.2">
      <c r="A405" s="61"/>
      <c r="B405" s="56"/>
      <c r="C405" s="62"/>
      <c r="D405" s="47"/>
      <c r="E405"/>
      <c r="F405"/>
      <c r="G405"/>
      <c r="H405"/>
    </row>
    <row r="406" spans="1:8" x14ac:dyDescent="0.2">
      <c r="A406" s="59"/>
      <c r="B406" s="57"/>
      <c r="C406" s="60"/>
      <c r="D406" s="63"/>
      <c r="E406"/>
      <c r="F406"/>
      <c r="G406"/>
      <c r="H406"/>
    </row>
    <row r="407" spans="1:8" x14ac:dyDescent="0.2">
      <c r="A407"/>
      <c r="B407"/>
      <c r="C407"/>
      <c r="D407" s="26"/>
      <c r="E407"/>
      <c r="F407"/>
      <c r="G407"/>
      <c r="H407"/>
    </row>
  </sheetData>
  <mergeCells count="2">
    <mergeCell ref="G4:I4"/>
    <mergeCell ref="D4:F4"/>
  </mergeCells>
  <phoneticPr fontId="0" type="noConversion"/>
  <dataValidations disablePrompts="1" xWindow="87" yWindow="547" count="1">
    <dataValidation type="list" allowBlank="1" showInputMessage="1" showErrorMessage="1" prompt="Click on arrow for a drop down list" sqref="E45">
      <formula1>#REF!</formula1>
    </dataValidation>
  </dataValidations>
  <pageMargins left="0.7" right="0.45" top="0.75" bottom="0.75" header="0.3" footer="0.3"/>
  <pageSetup scale="80" orientation="portrait" r:id="rId1"/>
  <headerFooter alignWithMargins="0"/>
  <legacyDrawing r:id="rId2"/>
  <extLst>
    <ext xmlns:x14="http://schemas.microsoft.com/office/spreadsheetml/2009/9/main" uri="{CCE6A557-97BC-4b89-ADB6-D9C93CAAB3DF}">
      <x14:dataValidations xmlns:xm="http://schemas.microsoft.com/office/excel/2006/main" disablePrompts="1" xWindow="87" yWindow="547"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3FD1C014C2AFA4B8C4E87097F1D6080" ma:contentTypeVersion="12" ma:contentTypeDescription="Create a new document." ma:contentTypeScope="" ma:versionID="ed301a71629bc541e9bada152ac364f4">
  <xsd:schema xmlns:xsd="http://www.w3.org/2001/XMLSchema" xmlns:xs="http://www.w3.org/2001/XMLSchema" xmlns:p="http://schemas.microsoft.com/office/2006/metadata/properties" xmlns:ns3="a3eaef7c-5ef8-465c-8ac3-65145adc0643" xmlns:ns4="75bc3e02-0b23-440b-869c-4b932483ac22" targetNamespace="http://schemas.microsoft.com/office/2006/metadata/properties" ma:root="true" ma:fieldsID="a813db733b0e000c5f0360051bc2a1fb" ns3:_="" ns4:_="">
    <xsd:import namespace="a3eaef7c-5ef8-465c-8ac3-65145adc0643"/>
    <xsd:import namespace="75bc3e02-0b23-440b-869c-4b932483ac2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eaef7c-5ef8-465c-8ac3-65145adc064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bc3e02-0b23-440b-869c-4b932483ac2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D5EF58-5731-43D9-9CE0-BF593A2A5710}">
  <ds:schemaRefs>
    <ds:schemaRef ds:uri="http://schemas.microsoft.com/office/2006/metadata/properties"/>
    <ds:schemaRef ds:uri="http://schemas.microsoft.com/office/2006/documentManagement/types"/>
    <ds:schemaRef ds:uri="75bc3e02-0b23-440b-869c-4b932483ac22"/>
    <ds:schemaRef ds:uri="http://purl.org/dc/terms/"/>
    <ds:schemaRef ds:uri="http://purl.org/dc/dcmitype/"/>
    <ds:schemaRef ds:uri="http://schemas.openxmlformats.org/package/2006/metadata/core-properties"/>
    <ds:schemaRef ds:uri="http://purl.org/dc/elements/1.1/"/>
    <ds:schemaRef ds:uri="http://schemas.microsoft.com/office/infopath/2007/PartnerControls"/>
    <ds:schemaRef ds:uri="a3eaef7c-5ef8-465c-8ac3-65145adc0643"/>
    <ds:schemaRef ds:uri="http://www.w3.org/XML/1998/namespace"/>
  </ds:schemaRefs>
</ds:datastoreItem>
</file>

<file path=customXml/itemProps2.xml><?xml version="1.0" encoding="utf-8"?>
<ds:datastoreItem xmlns:ds="http://schemas.openxmlformats.org/officeDocument/2006/customXml" ds:itemID="{6F643778-706A-4CAD-8742-635302058091}">
  <ds:schemaRefs>
    <ds:schemaRef ds:uri="http://schemas.microsoft.com/sharepoint/v3/contenttype/forms"/>
  </ds:schemaRefs>
</ds:datastoreItem>
</file>

<file path=customXml/itemProps3.xml><?xml version="1.0" encoding="utf-8"?>
<ds:datastoreItem xmlns:ds="http://schemas.openxmlformats.org/officeDocument/2006/customXml" ds:itemID="{43751D81-2F70-43CD-B381-74AB40A899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eaef7c-5ef8-465c-8ac3-65145adc0643"/>
    <ds:schemaRef ds:uri="75bc3e02-0b23-440b-869c-4b932483ac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30</vt:i4>
      </vt:variant>
    </vt:vector>
  </HeadingPairs>
  <TitlesOfParts>
    <vt:vector size="67" baseType="lpstr">
      <vt:lpstr>User's Guide</vt:lpstr>
      <vt:lpstr>Standard Rates</vt:lpstr>
      <vt:lpstr>Project Summary</vt:lpstr>
      <vt:lpstr>Daily Summary</vt:lpstr>
      <vt:lpstr>day1</vt:lpstr>
      <vt:lpstr>day2</vt:lpstr>
      <vt:lpstr>day3</vt:lpstr>
      <vt:lpstr>day4</vt:lpstr>
      <vt:lpstr>day5</vt:lpstr>
      <vt:lpstr>day6</vt:lpstr>
      <vt:lpstr>day7</vt:lpstr>
      <vt:lpstr>day8</vt:lpstr>
      <vt:lpstr>day9</vt:lpstr>
      <vt:lpstr>day10</vt:lpstr>
      <vt:lpstr>day11</vt:lpstr>
      <vt:lpstr>day12</vt:lpstr>
      <vt:lpstr>day13</vt:lpstr>
      <vt:lpstr>day14</vt:lpstr>
      <vt:lpstr>day15</vt:lpstr>
      <vt:lpstr>day16</vt:lpstr>
      <vt:lpstr>day17</vt:lpstr>
      <vt:lpstr>day18</vt:lpstr>
      <vt:lpstr>day19</vt:lpstr>
      <vt:lpstr>day20</vt:lpstr>
      <vt:lpstr>day21</vt:lpstr>
      <vt:lpstr>day22</vt:lpstr>
      <vt:lpstr>day23</vt:lpstr>
      <vt:lpstr>day24</vt:lpstr>
      <vt:lpstr>day25</vt:lpstr>
      <vt:lpstr>day26</vt:lpstr>
      <vt:lpstr>day27</vt:lpstr>
      <vt:lpstr>day28</vt:lpstr>
      <vt:lpstr>day29</vt:lpstr>
      <vt:lpstr>day30</vt:lpstr>
      <vt:lpstr>day31</vt:lpstr>
      <vt:lpstr>rate</vt:lpstr>
      <vt:lpstr> blank day</vt:lpstr>
      <vt:lpstr>'day10'!Print_Area</vt:lpstr>
      <vt:lpstr>'day11'!Print_Area</vt:lpstr>
      <vt:lpstr>'day12'!Print_Area</vt:lpstr>
      <vt:lpstr>'day13'!Print_Area</vt:lpstr>
      <vt:lpstr>'day14'!Print_Area</vt:lpstr>
      <vt:lpstr>'day15'!Print_Area</vt:lpstr>
      <vt:lpstr>'day16'!Print_Area</vt:lpstr>
      <vt:lpstr>'day17'!Print_Area</vt:lpstr>
      <vt:lpstr>'day18'!Print_Area</vt:lpstr>
      <vt:lpstr>'day19'!Print_Area</vt:lpstr>
      <vt:lpstr>'day2'!Print_Area</vt:lpstr>
      <vt:lpstr>'day20'!Print_Area</vt:lpstr>
      <vt:lpstr>'day21'!Print_Area</vt:lpstr>
      <vt:lpstr>'day22'!Print_Area</vt:lpstr>
      <vt:lpstr>'day23'!Print_Area</vt:lpstr>
      <vt:lpstr>'day24'!Print_Area</vt:lpstr>
      <vt:lpstr>'day25'!Print_Area</vt:lpstr>
      <vt:lpstr>'day26'!Print_Area</vt:lpstr>
      <vt:lpstr>'day27'!Print_Area</vt:lpstr>
      <vt:lpstr>'day28'!Print_Area</vt:lpstr>
      <vt:lpstr>'day29'!Print_Area</vt:lpstr>
      <vt:lpstr>'day3'!Print_Area</vt:lpstr>
      <vt:lpstr>'day30'!Print_Area</vt:lpstr>
      <vt:lpstr>'day31'!Print_Area</vt:lpstr>
      <vt:lpstr>'day4'!Print_Area</vt:lpstr>
      <vt:lpstr>'day5'!Print_Area</vt:lpstr>
      <vt:lpstr>'day6'!Print_Area</vt:lpstr>
      <vt:lpstr>'day7'!Print_Area</vt:lpstr>
      <vt:lpstr>'day8'!Print_Area</vt:lpstr>
      <vt:lpstr>'day9'!Print_Area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dc:title>
  <dc:creator>Devine/Alexander</dc:creator>
  <cp:lastModifiedBy>McCrossen, Thomas M CIV</cp:lastModifiedBy>
  <cp:lastPrinted>2021-11-23T13:01:46Z</cp:lastPrinted>
  <dcterms:created xsi:type="dcterms:W3CDTF">1997-08-18T12:15:12Z</dcterms:created>
  <dcterms:modified xsi:type="dcterms:W3CDTF">2021-11-30T12:23:41Z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0x01010033FD1C014C2AFA4B8C4E87097F1D6080</vt:lpwstr>
  </property>
  <property fmtid="{D5CDD505-2E9C-101B-9397-08002B2CF9AE}" pid="3" name="MSIP_Label_2b639354-e892-4176-8050-1bf50fd6fcb5_Enabled">
    <vt:lpwstr>true</vt:lpwstr>
  </property>
  <property fmtid="{D5CDD505-2E9C-101B-9397-08002B2CF9AE}" pid="4" name="MSIP_Label_2b639354-e892-4176-8050-1bf50fd6fcb5_SetDate">
    <vt:lpwstr>2021-11-17T21:43:24Z</vt:lpwstr>
  </property>
  <property fmtid="{D5CDD505-2E9C-101B-9397-08002B2CF9AE}" pid="5" name="MSIP_Label_2b639354-e892-4176-8050-1bf50fd6fcb5_Method">
    <vt:lpwstr>Privileged</vt:lpwstr>
  </property>
  <property fmtid="{D5CDD505-2E9C-101B-9397-08002B2CF9AE}" pid="6" name="MSIP_Label_2b639354-e892-4176-8050-1bf50fd6fcb5_Name">
    <vt:lpwstr>Client Proprietary v2</vt:lpwstr>
  </property>
  <property fmtid="{D5CDD505-2E9C-101B-9397-08002B2CF9AE}" pid="7" name="MSIP_Label_2b639354-e892-4176-8050-1bf50fd6fcb5_SiteId">
    <vt:lpwstr>8a628aaf-2f06-4dc5-a007-33a134d5e988</vt:lpwstr>
  </property>
  <property fmtid="{D5CDD505-2E9C-101B-9397-08002B2CF9AE}" pid="8" name="MSIP_Label_2b639354-e892-4176-8050-1bf50fd6fcb5_ActionId">
    <vt:lpwstr>0b792b7e-121d-4334-91f5-8450d4c38aa5</vt:lpwstr>
  </property>
  <property fmtid="{D5CDD505-2E9C-101B-9397-08002B2CF9AE}" pid="9" name="MSIP_Label_2b639354-e892-4176-8050-1bf50fd6fcb5_ContentBits">
    <vt:lpwstr>1</vt:lpwstr>
  </property>
</Properties>
</file>